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5" activeTab="10"/>
  </bookViews>
  <sheets>
    <sheet name="День 10 пятн." sheetId="18" r:id="rId1"/>
    <sheet name="День 9 четв." sheetId="19" r:id="rId2"/>
    <sheet name="День 8 среда" sheetId="17" r:id="rId3"/>
    <sheet name="День 7 вторн." sheetId="16" r:id="rId4"/>
    <sheet name="День 5 пятн." sheetId="14" r:id="rId5"/>
    <sheet name="День 6 пон." sheetId="15" r:id="rId6"/>
    <sheet name="День 4 четв." sheetId="13" r:id="rId7"/>
    <sheet name="День 3 среда" sheetId="12" r:id="rId8"/>
    <sheet name="День 2 вторн." sheetId="1" r:id="rId9"/>
    <sheet name="День 1 понед." sheetId="11" r:id="rId10"/>
    <sheet name="Итого за 10 дней 12-18 лет" sheetId="20" r:id="rId11"/>
  </sheets>
  <calcPr calcId="145621"/>
</workbook>
</file>

<file path=xl/calcChain.xml><?xml version="1.0" encoding="utf-8"?>
<calcChain xmlns="http://schemas.openxmlformats.org/spreadsheetml/2006/main">
  <c r="H17" i="20" l="1"/>
  <c r="I17" i="20"/>
  <c r="J17" i="20"/>
  <c r="K17" i="20"/>
  <c r="K18" i="20" s="1"/>
  <c r="L17" i="20"/>
  <c r="H18" i="20"/>
  <c r="I18" i="20"/>
  <c r="J18" i="20"/>
  <c r="L18" i="20"/>
  <c r="K67" i="13" l="1"/>
  <c r="K66" i="1" l="1"/>
  <c r="I66" i="1"/>
  <c r="H66" i="1"/>
  <c r="G66" i="1"/>
  <c r="L68" i="18" l="1"/>
  <c r="S68" i="18"/>
  <c r="R68" i="18"/>
  <c r="Q68" i="18"/>
  <c r="P68" i="18"/>
  <c r="O68" i="18"/>
  <c r="N68" i="18"/>
  <c r="M68" i="18"/>
  <c r="K68" i="18"/>
  <c r="J68" i="18"/>
  <c r="I68" i="18"/>
  <c r="H68" i="18"/>
  <c r="G68" i="18"/>
  <c r="S41" i="13" l="1"/>
  <c r="R41" i="13"/>
  <c r="Q41" i="13"/>
  <c r="P41" i="13"/>
  <c r="O41" i="13"/>
  <c r="N41" i="13"/>
  <c r="M41" i="13"/>
  <c r="L41" i="13"/>
  <c r="K41" i="13"/>
  <c r="J41" i="13"/>
  <c r="I41" i="13"/>
  <c r="H41" i="13"/>
  <c r="G41" i="13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L65" i="15" l="1"/>
  <c r="K39" i="14" l="1"/>
  <c r="S41" i="18" l="1"/>
  <c r="R41" i="18"/>
  <c r="Q41" i="18"/>
  <c r="P41" i="18"/>
  <c r="O41" i="18"/>
  <c r="N41" i="18"/>
  <c r="M41" i="18"/>
  <c r="L41" i="18"/>
  <c r="L82" i="18" s="1"/>
  <c r="K41" i="18"/>
  <c r="J41" i="18"/>
  <c r="I41" i="18"/>
  <c r="H41" i="18"/>
  <c r="G41" i="18"/>
  <c r="S40" i="17" l="1"/>
  <c r="R40" i="17"/>
  <c r="Q40" i="17"/>
  <c r="P40" i="17"/>
  <c r="O40" i="17"/>
  <c r="N40" i="17"/>
  <c r="M40" i="17"/>
  <c r="L40" i="17"/>
  <c r="K40" i="17"/>
  <c r="J40" i="17"/>
  <c r="I40" i="17"/>
  <c r="H40" i="17"/>
  <c r="G40" i="17"/>
  <c r="S39" i="14" l="1"/>
  <c r="R39" i="14"/>
  <c r="Q39" i="14"/>
  <c r="P39" i="14"/>
  <c r="O39" i="14"/>
  <c r="O78" i="14" s="1"/>
  <c r="N39" i="14"/>
  <c r="M39" i="14"/>
  <c r="L39" i="14"/>
  <c r="J39" i="14"/>
  <c r="I39" i="14"/>
  <c r="H39" i="14"/>
  <c r="G39" i="14"/>
  <c r="S39" i="1" l="1"/>
  <c r="R39" i="1"/>
  <c r="Q39" i="1"/>
  <c r="P39" i="1"/>
  <c r="O39" i="1"/>
  <c r="N39" i="1"/>
  <c r="M39" i="1"/>
  <c r="L39" i="1"/>
  <c r="K39" i="1"/>
  <c r="J39" i="1"/>
  <c r="H39" i="1"/>
  <c r="I39" i="1"/>
  <c r="G39" i="1"/>
  <c r="R42" i="16" l="1"/>
  <c r="S42" i="16"/>
  <c r="Q42" i="16"/>
  <c r="P42" i="16"/>
  <c r="O42" i="16"/>
  <c r="N42" i="16"/>
  <c r="M42" i="16"/>
  <c r="L42" i="16"/>
  <c r="K42" i="16"/>
  <c r="J42" i="16"/>
  <c r="I42" i="16"/>
  <c r="H42" i="16"/>
  <c r="G42" i="16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S39" i="19" l="1"/>
  <c r="R39" i="19"/>
  <c r="Q39" i="19"/>
  <c r="P39" i="19"/>
  <c r="O39" i="19"/>
  <c r="N39" i="19"/>
  <c r="M39" i="19"/>
  <c r="L39" i="19"/>
  <c r="K39" i="19"/>
  <c r="J39" i="19"/>
  <c r="I39" i="19"/>
  <c r="H39" i="19"/>
  <c r="G39" i="19"/>
  <c r="S39" i="15" l="1"/>
  <c r="R39" i="15"/>
  <c r="Q39" i="15"/>
  <c r="P39" i="15"/>
  <c r="O39" i="15"/>
  <c r="N39" i="15"/>
  <c r="M39" i="15"/>
  <c r="L39" i="15"/>
  <c r="L78" i="15" s="1"/>
  <c r="K39" i="15"/>
  <c r="J39" i="15"/>
  <c r="I39" i="15"/>
  <c r="H39" i="15"/>
  <c r="G39" i="15"/>
  <c r="S38" i="12" l="1"/>
  <c r="R38" i="12"/>
  <c r="Q38" i="12"/>
  <c r="P38" i="12"/>
  <c r="O38" i="12"/>
  <c r="N38" i="12"/>
  <c r="M38" i="12"/>
  <c r="M77" i="12" s="1"/>
  <c r="L38" i="12"/>
  <c r="K38" i="12"/>
  <c r="J38" i="12"/>
  <c r="I38" i="12"/>
  <c r="H38" i="12"/>
  <c r="G38" i="12"/>
  <c r="S82" i="18" l="1"/>
  <c r="R82" i="18"/>
  <c r="Q82" i="18"/>
  <c r="P82" i="18"/>
  <c r="O82" i="18"/>
  <c r="N82" i="18"/>
  <c r="M82" i="18"/>
  <c r="K82" i="18"/>
  <c r="J82" i="18"/>
  <c r="I82" i="18"/>
  <c r="H82" i="18"/>
  <c r="G82" i="18"/>
  <c r="S65" i="19"/>
  <c r="S78" i="19" s="1"/>
  <c r="R65" i="19"/>
  <c r="R78" i="19" s="1"/>
  <c r="Q65" i="19"/>
  <c r="Q78" i="19" s="1"/>
  <c r="P65" i="19"/>
  <c r="P78" i="19" s="1"/>
  <c r="O65" i="19"/>
  <c r="O78" i="19" s="1"/>
  <c r="N65" i="19"/>
  <c r="N78" i="19" s="1"/>
  <c r="M65" i="19"/>
  <c r="M78" i="19" s="1"/>
  <c r="L65" i="19"/>
  <c r="L78" i="19" s="1"/>
  <c r="K65" i="19"/>
  <c r="K78" i="19" s="1"/>
  <c r="J65" i="19"/>
  <c r="J78" i="19" s="1"/>
  <c r="I65" i="19"/>
  <c r="I78" i="19" s="1"/>
  <c r="H65" i="19"/>
  <c r="H78" i="19" s="1"/>
  <c r="G65" i="19"/>
  <c r="G78" i="19" s="1"/>
  <c r="S66" i="17"/>
  <c r="S79" i="17" s="1"/>
  <c r="R66" i="17"/>
  <c r="R79" i="17" s="1"/>
  <c r="Q66" i="17"/>
  <c r="Q79" i="17" s="1"/>
  <c r="P66" i="17"/>
  <c r="P79" i="17" s="1"/>
  <c r="O66" i="17"/>
  <c r="O79" i="17" s="1"/>
  <c r="N66" i="17"/>
  <c r="N79" i="17" s="1"/>
  <c r="M66" i="17"/>
  <c r="M79" i="17" s="1"/>
  <c r="L66" i="17"/>
  <c r="L79" i="17" s="1"/>
  <c r="K66" i="17"/>
  <c r="K79" i="17" s="1"/>
  <c r="J66" i="17"/>
  <c r="J79" i="17" s="1"/>
  <c r="I66" i="17"/>
  <c r="I79" i="17" s="1"/>
  <c r="H66" i="17"/>
  <c r="H79" i="17" s="1"/>
  <c r="G66" i="17"/>
  <c r="G79" i="17" s="1"/>
  <c r="S68" i="16" l="1"/>
  <c r="S81" i="16" s="1"/>
  <c r="R68" i="16"/>
  <c r="R81" i="16" s="1"/>
  <c r="Q68" i="16"/>
  <c r="Q81" i="16" s="1"/>
  <c r="P68" i="16"/>
  <c r="P81" i="16" s="1"/>
  <c r="O68" i="16"/>
  <c r="O81" i="16" s="1"/>
  <c r="N68" i="16"/>
  <c r="N81" i="16" s="1"/>
  <c r="M68" i="16"/>
  <c r="M81" i="16" s="1"/>
  <c r="L68" i="16"/>
  <c r="L81" i="16" s="1"/>
  <c r="K68" i="16"/>
  <c r="K81" i="16" s="1"/>
  <c r="J68" i="16"/>
  <c r="J81" i="16" s="1"/>
  <c r="I68" i="16"/>
  <c r="I81" i="16" s="1"/>
  <c r="H68" i="16"/>
  <c r="H81" i="16" s="1"/>
  <c r="G68" i="16"/>
  <c r="G81" i="16" s="1"/>
  <c r="S65" i="15"/>
  <c r="S78" i="15" s="1"/>
  <c r="R65" i="15"/>
  <c r="R78" i="15" s="1"/>
  <c r="Q65" i="15"/>
  <c r="Q78" i="15" s="1"/>
  <c r="P65" i="15"/>
  <c r="P78" i="15" s="1"/>
  <c r="O65" i="15"/>
  <c r="O78" i="15" s="1"/>
  <c r="N65" i="15"/>
  <c r="N78" i="15" s="1"/>
  <c r="M65" i="15"/>
  <c r="M78" i="15" s="1"/>
  <c r="K65" i="15"/>
  <c r="K78" i="15" s="1"/>
  <c r="J65" i="15"/>
  <c r="J78" i="15" s="1"/>
  <c r="I65" i="15"/>
  <c r="I78" i="15" s="1"/>
  <c r="H65" i="15"/>
  <c r="H78" i="15" s="1"/>
  <c r="G65" i="15"/>
  <c r="G78" i="15" s="1"/>
  <c r="S78" i="14"/>
  <c r="R78" i="14"/>
  <c r="Q78" i="14"/>
  <c r="P78" i="14"/>
  <c r="N78" i="14"/>
  <c r="M78" i="14"/>
  <c r="L78" i="14"/>
  <c r="K78" i="14"/>
  <c r="J78" i="14"/>
  <c r="I78" i="14"/>
  <c r="H78" i="14"/>
  <c r="G78" i="14"/>
  <c r="S67" i="13"/>
  <c r="S80" i="13" s="1"/>
  <c r="R67" i="13"/>
  <c r="R80" i="13" s="1"/>
  <c r="Q67" i="13"/>
  <c r="Q80" i="13" s="1"/>
  <c r="P67" i="13"/>
  <c r="P80" i="13" s="1"/>
  <c r="O67" i="13"/>
  <c r="O80" i="13" s="1"/>
  <c r="N67" i="13"/>
  <c r="N80" i="13" s="1"/>
  <c r="M67" i="13"/>
  <c r="M80" i="13" s="1"/>
  <c r="L67" i="13"/>
  <c r="L80" i="13" s="1"/>
  <c r="K80" i="13"/>
  <c r="J67" i="13"/>
  <c r="J80" i="13" s="1"/>
  <c r="I67" i="13"/>
  <c r="I80" i="13" s="1"/>
  <c r="H67" i="13"/>
  <c r="H80" i="13" s="1"/>
  <c r="G67" i="13"/>
  <c r="G80" i="13" s="1"/>
  <c r="S64" i="12"/>
  <c r="S77" i="12" s="1"/>
  <c r="R64" i="12"/>
  <c r="R77" i="12" s="1"/>
  <c r="Q64" i="12"/>
  <c r="Q77" i="12" s="1"/>
  <c r="P64" i="12"/>
  <c r="P77" i="12" s="1"/>
  <c r="O64" i="12"/>
  <c r="O77" i="12" s="1"/>
  <c r="N64" i="12"/>
  <c r="N77" i="12" s="1"/>
  <c r="M64" i="12"/>
  <c r="L64" i="12"/>
  <c r="L77" i="12" s="1"/>
  <c r="K64" i="12"/>
  <c r="K77" i="12" s="1"/>
  <c r="J64" i="12"/>
  <c r="J77" i="12" s="1"/>
  <c r="I64" i="12"/>
  <c r="I77" i="12" s="1"/>
  <c r="H64" i="12"/>
  <c r="H77" i="12" s="1"/>
  <c r="G64" i="12"/>
  <c r="G77" i="12" s="1"/>
  <c r="S66" i="1" l="1"/>
  <c r="S79" i="1" s="1"/>
  <c r="R66" i="1"/>
  <c r="R79" i="1" s="1"/>
  <c r="Q66" i="1"/>
  <c r="Q79" i="1" s="1"/>
  <c r="P66" i="1"/>
  <c r="P79" i="1" s="1"/>
  <c r="O66" i="1"/>
  <c r="O79" i="1" s="1"/>
  <c r="N66" i="1"/>
  <c r="N79" i="1" s="1"/>
  <c r="M66" i="1"/>
  <c r="M79" i="1" s="1"/>
  <c r="L66" i="1"/>
  <c r="L79" i="1" s="1"/>
  <c r="K79" i="1"/>
  <c r="J66" i="1"/>
  <c r="J79" i="1" s="1"/>
  <c r="I79" i="1"/>
  <c r="H79" i="1"/>
  <c r="G79" i="1"/>
  <c r="S66" i="11"/>
  <c r="S79" i="11" s="1"/>
  <c r="R66" i="11"/>
  <c r="R79" i="11" s="1"/>
  <c r="Q66" i="11"/>
  <c r="Q79" i="11" s="1"/>
  <c r="P66" i="11"/>
  <c r="P79" i="11" s="1"/>
  <c r="O66" i="11"/>
  <c r="O79" i="11" s="1"/>
  <c r="N66" i="11"/>
  <c r="N79" i="11" s="1"/>
  <c r="M66" i="11"/>
  <c r="M79" i="11" s="1"/>
  <c r="L66" i="11"/>
  <c r="L79" i="11" s="1"/>
  <c r="K66" i="11"/>
  <c r="K79" i="11" s="1"/>
  <c r="J66" i="11"/>
  <c r="J79" i="11" s="1"/>
  <c r="I66" i="11"/>
  <c r="I79" i="11" s="1"/>
  <c r="H66" i="11"/>
  <c r="H79" i="11" s="1"/>
  <c r="G66" i="11"/>
  <c r="G79" i="11" s="1"/>
</calcChain>
</file>

<file path=xl/sharedStrings.xml><?xml version="1.0" encoding="utf-8"?>
<sst xmlns="http://schemas.openxmlformats.org/spreadsheetml/2006/main" count="828" uniqueCount="230">
  <si>
    <t xml:space="preserve">Неделя: Первая </t>
  </si>
  <si>
    <t>День 1 (понедельник)</t>
  </si>
  <si>
    <t>№</t>
  </si>
  <si>
    <t>Прием пищи,</t>
  </si>
  <si>
    <t xml:space="preserve">     №</t>
  </si>
  <si>
    <t>Масса</t>
  </si>
  <si>
    <t>Эн./Цен.</t>
  </si>
  <si>
    <t>рецепт.</t>
  </si>
  <si>
    <t>Б</t>
  </si>
  <si>
    <t>Ж</t>
  </si>
  <si>
    <t>У</t>
  </si>
  <si>
    <t>(ккал.)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</si>
  <si>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</si>
  <si>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</si>
  <si>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</si>
  <si>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</si>
  <si>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</si>
  <si>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</si>
  <si>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</si>
  <si>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</si>
  <si>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пшеничн.</t>
  </si>
  <si>
    <t>2,1</t>
  </si>
  <si>
    <t>0,85</t>
  </si>
  <si>
    <t>15,3</t>
  </si>
  <si>
    <t>75,4</t>
  </si>
  <si>
    <t>0,65</t>
  </si>
  <si>
    <t>10,2</t>
  </si>
  <si>
    <t>32,5</t>
  </si>
  <si>
    <t>7,0</t>
  </si>
  <si>
    <t>0,55</t>
  </si>
  <si>
    <t>Хлеб ржано-пшен.</t>
  </si>
  <si>
    <t>0,08</t>
  </si>
  <si>
    <t>0,26</t>
  </si>
  <si>
    <t>0,6</t>
  </si>
  <si>
    <t>33,1</t>
  </si>
  <si>
    <t>54,68</t>
  </si>
  <si>
    <t>9,55</t>
  </si>
  <si>
    <t>0,53</t>
  </si>
  <si>
    <t>0,5</t>
  </si>
  <si>
    <t>30</t>
  </si>
  <si>
    <t>Овощи свежие</t>
  </si>
  <si>
    <t>20</t>
  </si>
  <si>
    <t>1,8</t>
  </si>
  <si>
    <t>28</t>
  </si>
  <si>
    <t>Сыр</t>
  </si>
  <si>
    <t>порции.</t>
  </si>
  <si>
    <t>рецеп.</t>
  </si>
  <si>
    <t>День 2 (вторник)</t>
  </si>
  <si>
    <t>День 4 (четверг)</t>
  </si>
  <si>
    <t>День 3 (среда)</t>
  </si>
  <si>
    <t>Чай с сахаром</t>
  </si>
  <si>
    <t>День 5 (пятница)</t>
  </si>
  <si>
    <t>День 6 (понедельник)</t>
  </si>
  <si>
    <t>День 7 (вторник)</t>
  </si>
  <si>
    <t>Масло сливочное</t>
  </si>
  <si>
    <t>Компот из смеси сухофруктов</t>
  </si>
  <si>
    <t xml:space="preserve">      Минерал.Вещества(мг.)</t>
  </si>
  <si>
    <t xml:space="preserve">             Витамины (мг.)</t>
  </si>
  <si>
    <t xml:space="preserve">      Пищев.вещес.(г.)</t>
  </si>
  <si>
    <t xml:space="preserve">            наименование блюда.</t>
  </si>
  <si>
    <t xml:space="preserve"> </t>
  </si>
  <si>
    <t>366/08 г.</t>
  </si>
  <si>
    <t>(порц.)</t>
  </si>
  <si>
    <t>365/08 г.</t>
  </si>
  <si>
    <t xml:space="preserve">Неделя: Вторая </t>
  </si>
  <si>
    <t>Чай с молоком</t>
  </si>
  <si>
    <t>296/08 г.</t>
  </si>
  <si>
    <t>День 8 (среда)</t>
  </si>
  <si>
    <t>День 9 (четверг)</t>
  </si>
  <si>
    <t>День 10 (пятница)</t>
  </si>
  <si>
    <t>Макаронные изделия отварные</t>
  </si>
  <si>
    <t>Суп картофельный с бобовыми</t>
  </si>
  <si>
    <t>Чай с лимоном</t>
  </si>
  <si>
    <t>Какао с молоком</t>
  </si>
  <si>
    <t>135/08 г.</t>
  </si>
  <si>
    <t>Рассольник домашний</t>
  </si>
  <si>
    <t>246/08 г.</t>
  </si>
  <si>
    <t>229/08 г.</t>
  </si>
  <si>
    <t>248/08 г.</t>
  </si>
  <si>
    <t>Горошек зеленый консерв.отварной/подгарн.</t>
  </si>
  <si>
    <t>Колбаса вареная</t>
  </si>
  <si>
    <t>Мясо тушеное</t>
  </si>
  <si>
    <t>279/08</t>
  </si>
  <si>
    <t>Напиток клюквенный</t>
  </si>
  <si>
    <t>Омлет натуральный</t>
  </si>
  <si>
    <t>Щи из свежей капусты с картофелем</t>
  </si>
  <si>
    <t xml:space="preserve">Борщ с капустой и картофелем </t>
  </si>
  <si>
    <t>Омлет с колбасой или сосисками</t>
  </si>
  <si>
    <t>Кнели из кур с рисом</t>
  </si>
  <si>
    <t>208/08 г</t>
  </si>
  <si>
    <t>Макаронные издения отварные</t>
  </si>
  <si>
    <t>246/08 г</t>
  </si>
  <si>
    <t xml:space="preserve">                  наименование блюда.</t>
  </si>
  <si>
    <t>287/08 г.</t>
  </si>
  <si>
    <t>Кофейный напиток с молоком</t>
  </si>
  <si>
    <t>283/08 г.</t>
  </si>
  <si>
    <t>124/08 г.</t>
  </si>
  <si>
    <t>Компот из крыжовника или смородины черной</t>
  </si>
  <si>
    <t>202/08 г.</t>
  </si>
  <si>
    <t>225/08 г.</t>
  </si>
  <si>
    <t>Рис припущенный</t>
  </si>
  <si>
    <t>Птица отварная</t>
  </si>
  <si>
    <t>212/08 г.</t>
  </si>
  <si>
    <t>Суп картофельный</t>
  </si>
  <si>
    <t xml:space="preserve">                   Витамины (мг.)</t>
  </si>
  <si>
    <t xml:space="preserve">         Пищев.вещества (г.)</t>
  </si>
  <si>
    <t xml:space="preserve">           Минерал.вещества (мг.)</t>
  </si>
  <si>
    <t>Овощи отварные/подгарн. (морковь)</t>
  </si>
  <si>
    <t>Тефтели из говядины с рисом (ёжики)</t>
  </si>
  <si>
    <t>132/08 г.</t>
  </si>
  <si>
    <t>363/08 г.</t>
  </si>
  <si>
    <t>153/08 г.</t>
  </si>
  <si>
    <t>Пудинг творожный запеченный</t>
  </si>
  <si>
    <t>102/08 г.</t>
  </si>
  <si>
    <t>Каша"Дружба"</t>
  </si>
  <si>
    <t>269/08 г.</t>
  </si>
  <si>
    <t>45/08 г.</t>
  </si>
  <si>
    <t>37/08 г.</t>
  </si>
  <si>
    <t>97/17 г.</t>
  </si>
  <si>
    <t>Суп из овощей</t>
  </si>
  <si>
    <t>103/17 г.</t>
  </si>
  <si>
    <t>Суп картофельный с макаронными изделиями</t>
  </si>
  <si>
    <t>294/17 г.</t>
  </si>
  <si>
    <t>Котлеты рубленные из птицы</t>
  </si>
  <si>
    <t>219/08 г.</t>
  </si>
  <si>
    <t>Каша гречневая рассыпчатая</t>
  </si>
  <si>
    <t>294/08 г</t>
  </si>
  <si>
    <t>157/18 г.</t>
  </si>
  <si>
    <t>Овощи консерв.отварные/подг.(кукуруза)</t>
  </si>
  <si>
    <t>104/17 г.</t>
  </si>
  <si>
    <t>99/17 г.</t>
  </si>
  <si>
    <t>88/17 г.</t>
  </si>
  <si>
    <t>95/17 г.</t>
  </si>
  <si>
    <t>229/08 г.Горошек зеленый консерв.отварной/подгарн.</t>
  </si>
  <si>
    <t>МЕНЮ ПРИГОТАВЛИВАЕМЫХ БЛЮД /12 лет и старше/</t>
  </si>
  <si>
    <t>Завтрак 12 лет и старше.</t>
  </si>
  <si>
    <t>Обед 12 лет и старше</t>
  </si>
  <si>
    <t>Итого за завтрак:</t>
  </si>
  <si>
    <t>Итого за обед:</t>
  </si>
  <si>
    <t>Итого за день:</t>
  </si>
  <si>
    <t>Обед 12 лет и старше.</t>
  </si>
  <si>
    <t>Завтрак с 12 лет и старше.</t>
  </si>
  <si>
    <t>Обед с 12 лет и старше.</t>
  </si>
  <si>
    <t>Обед  12 лет и старше.</t>
  </si>
  <si>
    <t>Среднее значение за период:</t>
  </si>
  <si>
    <t>82/18 г.</t>
  </si>
  <si>
    <t>Фрукты свежие</t>
  </si>
  <si>
    <t>7/17 г.</t>
  </si>
  <si>
    <t>Бутерброды горячие с сыром</t>
  </si>
  <si>
    <t xml:space="preserve">Компот из плодов или ягод сушеных </t>
  </si>
  <si>
    <t>373/18 г.</t>
  </si>
  <si>
    <t>Котлеты"Нежные"</t>
  </si>
  <si>
    <t>310/17 г.</t>
  </si>
  <si>
    <t>Картофель отварной</t>
  </si>
  <si>
    <t>177/17 г.</t>
  </si>
  <si>
    <t>Каша из смеси круп с изюмом</t>
  </si>
  <si>
    <t>347/18 г.</t>
  </si>
  <si>
    <t>Котлеты "Школьные"</t>
  </si>
  <si>
    <t>498/18 г.</t>
  </si>
  <si>
    <t>Напиток брусничный</t>
  </si>
  <si>
    <t>123/18 г.</t>
  </si>
  <si>
    <t>Суп с рыбными консервами</t>
  </si>
  <si>
    <t>Суп картофельный с мясными фрикадельками</t>
  </si>
  <si>
    <t>166/08 г.</t>
  </si>
  <si>
    <t>Рыба,запеченная в омлете</t>
  </si>
  <si>
    <t>82/18 г</t>
  </si>
  <si>
    <t>497/18 г.</t>
  </si>
  <si>
    <t>220/18 г.</t>
  </si>
  <si>
    <t>Каша ячневая вязкая</t>
  </si>
  <si>
    <t>110/18 г.</t>
  </si>
  <si>
    <t>Солянка сборная мясная</t>
  </si>
  <si>
    <t>223/18 г.</t>
  </si>
  <si>
    <t>Каша пшенная вязкая</t>
  </si>
  <si>
    <t>256/18 г.</t>
  </si>
  <si>
    <t xml:space="preserve">Овощи натуральные/подгарн.  </t>
  </si>
  <si>
    <t>(огурец)</t>
  </si>
  <si>
    <t>496/18 г.</t>
  </si>
  <si>
    <t>Напиток из шиповника</t>
  </si>
  <si>
    <t>321/18 г.</t>
  </si>
  <si>
    <t>241/08 г.</t>
  </si>
  <si>
    <t>Картофельное пюре</t>
  </si>
  <si>
    <t>Макароны, запеченные с сыром</t>
  </si>
  <si>
    <t>300/08 г.</t>
  </si>
  <si>
    <t>367/18 г.</t>
  </si>
  <si>
    <t>Птица в соусе с томатом</t>
  </si>
  <si>
    <t>494/18 г.</t>
  </si>
  <si>
    <t>284/08 г.</t>
  </si>
  <si>
    <t>Компот из яблок и лимон</t>
  </si>
  <si>
    <t>217/18 г.</t>
  </si>
  <si>
    <t>Каша рисовая вязкая</t>
  </si>
  <si>
    <t>466/18 г.</t>
  </si>
  <si>
    <t>Кофейный напиток на сгущенном молоке</t>
  </si>
  <si>
    <t>228/08 г.</t>
  </si>
  <si>
    <t>Макаронные изделия отварные с овощами</t>
  </si>
  <si>
    <t>Овощи натуральные/подгарн.</t>
  </si>
  <si>
    <t>(помидор)</t>
  </si>
  <si>
    <t>491/18 г.</t>
  </si>
  <si>
    <t>Компот из ягод замороженных (вишня)</t>
  </si>
  <si>
    <t>214/18 г.</t>
  </si>
  <si>
    <t>Каша манная вязкая</t>
  </si>
  <si>
    <t>488/18 г.</t>
  </si>
  <si>
    <t>Компот из апельсинов с яблоками</t>
  </si>
  <si>
    <t xml:space="preserve">Овощи натуральные/подгарн. </t>
  </si>
  <si>
    <t>330/18 г.</t>
  </si>
  <si>
    <t>Плов из отварной говядины</t>
  </si>
  <si>
    <t>50/18 г.</t>
  </si>
  <si>
    <t>Икра кабачковая/подгарн.</t>
  </si>
  <si>
    <t>Овощи отварные/подгарн.</t>
  </si>
  <si>
    <t>(свекла)</t>
  </si>
  <si>
    <t>573/21 г.</t>
  </si>
  <si>
    <t>Хлеб пшеничный формовой</t>
  </si>
  <si>
    <t>575/21 г.</t>
  </si>
  <si>
    <t>Хлеб ржано-пшеничный</t>
  </si>
  <si>
    <t>Среднее значение  за период:</t>
  </si>
  <si>
    <t>Итого:   за  10 дней</t>
  </si>
  <si>
    <t>День 10</t>
  </si>
  <si>
    <t>День 9</t>
  </si>
  <si>
    <t>День 8</t>
  </si>
  <si>
    <t>День 7</t>
  </si>
  <si>
    <t>День 6</t>
  </si>
  <si>
    <t>День 5</t>
  </si>
  <si>
    <t>День 4</t>
  </si>
  <si>
    <t>День 3</t>
  </si>
  <si>
    <t xml:space="preserve">                           День 2</t>
  </si>
  <si>
    <t>День 1</t>
  </si>
  <si>
    <t>порции</t>
  </si>
  <si>
    <t>пищи</t>
  </si>
  <si>
    <t xml:space="preserve">            Пищевые вещества (г.)</t>
  </si>
  <si>
    <t xml:space="preserve">Прием </t>
  </si>
  <si>
    <t xml:space="preserve">                        Показатели пищевой и энергетической ценности 12 лет и старше.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</si>
</sst>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2" x14ac:knownFonts="1"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u/>
      <sz val="12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u/>
      <sz val="9"/>
      <name val="Calibri"/>
      <family val="2"/>
      <charset val="204"/>
      <scheme val="minor"/>
    </font>
    <font>
      <b/>
      <i/>
      <u val="double"/>
      <sz val="9"/>
      <name val="Calibri"/>
      <family val="2"/>
      <charset val="204"/>
      <scheme val="minor"/>
    </font>
    <font>
      <b/>
      <i/>
      <u val="double"/>
      <sz val="10"/>
      <name val="Calibri"/>
      <family val="2"/>
      <charset val="204"/>
      <scheme val="minor"/>
    </font>
    <font>
      <b/>
      <i/>
      <u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u val="double"/>
      <sz val="10"/>
      <name val="Calibri"/>
      <family val="2"/>
      <charset val="204"/>
      <scheme val="minor"/>
    </font>
    <font>
      <b/>
      <u val="double"/>
      <sz val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u val="double"/>
      <sz val="10"/>
      <name val="Calibri"/>
      <family val="2"/>
      <charset val="204"/>
      <scheme val="minor"/>
    </font>
    <font>
      <u val="double"/>
      <sz val="9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u/>
      <sz val="8"/>
      <name val="Calibri"/>
      <family val="2"/>
      <charset val="204"/>
      <scheme val="minor"/>
    </font>
    <font>
      <b/>
      <u val="double"/>
      <sz val="8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/>
      <top style="medium">
        <color indexed="64"/>
      </top>
      <bottom style="thin">
        <color indexed="64"/>
      </bottom>
      <diagonal/>
    </border>
    <border>
      <left style="thin">
        <color rgb="FF3F3F3F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3F3F3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/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04">
    <xf numFmtId="0" fontId="0" fillId="0" borderId="0" xfId="0"/>
    <xf numFmtId="0" fontId="3" fillId="3" borderId="4" xfId="1" applyNumberFormat="1" applyFont="1" applyFill="1" applyBorder="1"/>
    <xf numFmtId="0" fontId="3" fillId="3" borderId="28" xfId="1" applyNumberFormat="1" applyFont="1" applyFill="1" applyBorder="1"/>
    <xf numFmtId="0" fontId="2" fillId="3" borderId="0" xfId="0" applyFont="1" applyFill="1"/>
    <xf numFmtId="0" fontId="3" fillId="3" borderId="2" xfId="1" applyNumberFormat="1" applyFont="1" applyFill="1" applyBorder="1"/>
    <xf numFmtId="0" fontId="8" fillId="3" borderId="2" xfId="1" applyNumberFormat="1" applyFont="1" applyFill="1" applyBorder="1"/>
    <xf numFmtId="0" fontId="3" fillId="3" borderId="11" xfId="1" applyNumberFormat="1" applyFont="1" applyFill="1" applyBorder="1"/>
    <xf numFmtId="0" fontId="4" fillId="3" borderId="39" xfId="1" applyNumberFormat="1" applyFont="1" applyFill="1" applyBorder="1" applyAlignment="1"/>
    <xf numFmtId="0" fontId="4" fillId="3" borderId="40" xfId="1" applyNumberFormat="1" applyFont="1" applyFill="1" applyBorder="1" applyAlignment="1"/>
    <xf numFmtId="0" fontId="7" fillId="3" borderId="0" xfId="0" applyNumberFormat="1" applyFont="1" applyFill="1"/>
    <xf numFmtId="0" fontId="9" fillId="3" borderId="9" xfId="1" applyNumberFormat="1" applyFont="1" applyFill="1" applyBorder="1" applyAlignment="1"/>
    <xf numFmtId="0" fontId="9" fillId="3" borderId="3" xfId="1" applyNumberFormat="1" applyFont="1" applyFill="1" applyBorder="1" applyAlignment="1"/>
    <xf numFmtId="0" fontId="9" fillId="3" borderId="4" xfId="1" applyNumberFormat="1" applyFont="1" applyFill="1" applyBorder="1" applyAlignment="1"/>
    <xf numFmtId="0" fontId="9" fillId="3" borderId="13" xfId="1" applyNumberFormat="1" applyFont="1" applyFill="1" applyBorder="1" applyAlignment="1"/>
    <xf numFmtId="0" fontId="9" fillId="3" borderId="0" xfId="1" applyNumberFormat="1" applyFont="1" applyFill="1" applyBorder="1" applyAlignment="1"/>
    <xf numFmtId="0" fontId="9" fillId="3" borderId="14" xfId="1" applyNumberFormat="1" applyFont="1" applyFill="1" applyBorder="1" applyAlignment="1">
      <alignment horizontal="center"/>
    </xf>
    <xf numFmtId="0" fontId="9" fillId="3" borderId="8" xfId="1" applyNumberFormat="1" applyFont="1" applyFill="1" applyBorder="1" applyAlignment="1">
      <alignment horizontal="center"/>
    </xf>
    <xf numFmtId="0" fontId="10" fillId="3" borderId="33" xfId="1" applyNumberFormat="1" applyFont="1" applyFill="1" applyBorder="1" applyAlignment="1"/>
    <xf numFmtId="0" fontId="11" fillId="3" borderId="12" xfId="1" applyNumberFormat="1" applyFont="1" applyFill="1" applyBorder="1" applyAlignment="1"/>
    <xf numFmtId="0" fontId="9" fillId="3" borderId="14" xfId="1" applyNumberFormat="1" applyFont="1" applyFill="1" applyBorder="1" applyAlignment="1">
      <alignment horizontal="left"/>
    </xf>
    <xf numFmtId="0" fontId="11" fillId="3" borderId="32" xfId="1" applyNumberFormat="1" applyFont="1" applyFill="1" applyBorder="1" applyAlignment="1">
      <alignment horizontal="left"/>
    </xf>
    <xf numFmtId="0" fontId="9" fillId="3" borderId="33" xfId="1" applyNumberFormat="1" applyFont="1" applyFill="1" applyBorder="1" applyAlignment="1">
      <alignment horizontal="left"/>
    </xf>
    <xf numFmtId="0" fontId="9" fillId="3" borderId="12" xfId="1" applyNumberFormat="1" applyFont="1" applyFill="1" applyBorder="1" applyAlignment="1">
      <alignment horizontal="left"/>
    </xf>
    <xf numFmtId="0" fontId="9" fillId="3" borderId="41" xfId="1" applyNumberFormat="1" applyFont="1" applyFill="1" applyBorder="1" applyAlignment="1">
      <alignment horizontal="left"/>
    </xf>
    <xf numFmtId="0" fontId="9" fillId="3" borderId="37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/>
    </xf>
    <xf numFmtId="0" fontId="9" fillId="3" borderId="34" xfId="1" applyNumberFormat="1" applyFont="1" applyFill="1" applyBorder="1" applyAlignment="1">
      <alignment horizontal="center"/>
    </xf>
    <xf numFmtId="0" fontId="9" fillId="3" borderId="7" xfId="1" applyNumberFormat="1" applyFont="1" applyFill="1" applyBorder="1" applyAlignment="1">
      <alignment horizontal="left"/>
    </xf>
    <xf numFmtId="0" fontId="9" fillId="3" borderId="26" xfId="1" applyNumberFormat="1" applyFont="1" applyFill="1" applyBorder="1" applyAlignment="1">
      <alignment horizontal="center"/>
    </xf>
    <xf numFmtId="0" fontId="5" fillId="3" borderId="27" xfId="1" applyNumberFormat="1" applyFont="1" applyFill="1" applyBorder="1"/>
    <xf numFmtId="0" fontId="9" fillId="3" borderId="27" xfId="1" applyNumberFormat="1" applyFont="1" applyFill="1" applyBorder="1" applyAlignment="1">
      <alignment horizontal="center"/>
    </xf>
    <xf numFmtId="0" fontId="9" fillId="3" borderId="36" xfId="1" applyNumberFormat="1" applyFont="1" applyFill="1" applyBorder="1" applyAlignment="1"/>
    <xf numFmtId="0" fontId="9" fillId="3" borderId="36" xfId="1" applyNumberFormat="1" applyFont="1" applyFill="1" applyBorder="1" applyAlignment="1">
      <alignment horizontal="left"/>
    </xf>
    <xf numFmtId="0" fontId="3" fillId="3" borderId="0" xfId="0" applyFont="1" applyFill="1"/>
    <xf numFmtId="0" fontId="3" fillId="3" borderId="0" xfId="0" applyFont="1" applyFill="1" applyAlignment="1"/>
    <xf numFmtId="0" fontId="4" fillId="3" borderId="5" xfId="1" applyNumberFormat="1" applyFont="1" applyFill="1" applyBorder="1" applyAlignment="1"/>
    <xf numFmtId="0" fontId="4" fillId="3" borderId="2" xfId="1" applyNumberFormat="1" applyFont="1" applyFill="1" applyBorder="1" applyAlignment="1"/>
    <xf numFmtId="0" fontId="12" fillId="3" borderId="2" xfId="1" applyNumberFormat="1" applyFont="1" applyFill="1" applyBorder="1" applyAlignment="1">
      <alignment horizontal="center"/>
    </xf>
    <xf numFmtId="0" fontId="12" fillId="3" borderId="2" xfId="1" applyNumberFormat="1" applyFont="1" applyFill="1" applyBorder="1" applyAlignment="1"/>
    <xf numFmtId="0" fontId="4" fillId="3" borderId="2" xfId="1" applyNumberFormat="1" applyFont="1" applyFill="1" applyBorder="1" applyAlignment="1">
      <alignment horizontal="center"/>
    </xf>
    <xf numFmtId="0" fontId="4" fillId="3" borderId="11" xfId="1" applyNumberFormat="1" applyFont="1" applyFill="1" applyBorder="1" applyAlignment="1">
      <alignment horizontal="center"/>
    </xf>
    <xf numFmtId="0" fontId="4" fillId="3" borderId="30" xfId="1" applyNumberFormat="1" applyFont="1" applyFill="1" applyBorder="1" applyAlignment="1"/>
    <xf numFmtId="0" fontId="4" fillId="3" borderId="30" xfId="1" applyNumberFormat="1" applyFont="1" applyFill="1" applyBorder="1" applyAlignment="1">
      <alignment horizontal="center"/>
    </xf>
    <xf numFmtId="0" fontId="4" fillId="3" borderId="31" xfId="1" applyNumberFormat="1" applyFont="1" applyFill="1" applyBorder="1" applyAlignment="1">
      <alignment horizontal="center"/>
    </xf>
    <xf numFmtId="0" fontId="4" fillId="3" borderId="5" xfId="1" applyNumberFormat="1" applyFont="1" applyFill="1" applyBorder="1" applyAlignment="1">
      <alignment horizontal="center"/>
    </xf>
    <xf numFmtId="0" fontId="4" fillId="3" borderId="6" xfId="1" applyNumberFormat="1" applyFont="1" applyFill="1" applyBorder="1" applyAlignment="1">
      <alignment horizontal="center"/>
    </xf>
    <xf numFmtId="0" fontId="14" fillId="3" borderId="0" xfId="0" applyFont="1" applyFill="1"/>
    <xf numFmtId="0" fontId="6" fillId="3" borderId="30" xfId="1" applyNumberFormat="1" applyFont="1" applyFill="1" applyBorder="1"/>
    <xf numFmtId="0" fontId="6" fillId="3" borderId="5" xfId="1" applyNumberFormat="1" applyFont="1" applyFill="1" applyBorder="1"/>
    <xf numFmtId="0" fontId="6" fillId="3" borderId="6" xfId="1" applyNumberFormat="1" applyFont="1" applyFill="1" applyBorder="1"/>
    <xf numFmtId="0" fontId="9" fillId="3" borderId="5" xfId="1" applyNumberFormat="1" applyFont="1" applyFill="1" applyBorder="1" applyAlignment="1"/>
    <xf numFmtId="0" fontId="11" fillId="3" borderId="2" xfId="1" applyNumberFormat="1" applyFont="1" applyFill="1" applyBorder="1" applyAlignment="1">
      <alignment horizontal="center"/>
    </xf>
    <xf numFmtId="0" fontId="9" fillId="3" borderId="2" xfId="1" applyNumberFormat="1" applyFont="1" applyFill="1" applyBorder="1" applyAlignment="1"/>
    <xf numFmtId="0" fontId="9" fillId="3" borderId="30" xfId="1" applyNumberFormat="1" applyFont="1" applyFill="1" applyBorder="1" applyAlignment="1"/>
    <xf numFmtId="0" fontId="15" fillId="3" borderId="30" xfId="1" applyNumberFormat="1" applyFont="1" applyFill="1" applyBorder="1"/>
    <xf numFmtId="0" fontId="9" fillId="3" borderId="10" xfId="1" applyNumberFormat="1" applyFont="1" applyFill="1" applyBorder="1" applyAlignment="1">
      <alignment horizontal="center"/>
    </xf>
    <xf numFmtId="0" fontId="9" fillId="3" borderId="9" xfId="1" applyNumberFormat="1" applyFont="1" applyFill="1" applyBorder="1" applyAlignment="1">
      <alignment horizontal="center"/>
    </xf>
    <xf numFmtId="0" fontId="9" fillId="3" borderId="29" xfId="1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center"/>
    </xf>
    <xf numFmtId="0" fontId="16" fillId="3" borderId="38" xfId="1" applyNumberFormat="1" applyFont="1" applyFill="1" applyBorder="1"/>
    <xf numFmtId="0" fontId="16" fillId="3" borderId="2" xfId="1" applyNumberFormat="1" applyFont="1" applyFill="1" applyBorder="1"/>
    <xf numFmtId="0" fontId="6" fillId="3" borderId="2" xfId="1" applyNumberFormat="1" applyFont="1" applyFill="1" applyBorder="1"/>
    <xf numFmtId="0" fontId="14" fillId="3" borderId="42" xfId="1" applyNumberFormat="1" applyFont="1" applyFill="1" applyBorder="1" applyAlignment="1"/>
    <xf numFmtId="0" fontId="14" fillId="3" borderId="17" xfId="1" applyNumberFormat="1" applyFont="1" applyFill="1" applyBorder="1" applyAlignment="1">
      <alignment horizontal="center"/>
    </xf>
    <xf numFmtId="0" fontId="19" fillId="3" borderId="2" xfId="1" applyNumberFormat="1" applyFont="1" applyFill="1" applyBorder="1" applyAlignment="1">
      <alignment horizontal="center"/>
    </xf>
    <xf numFmtId="0" fontId="18" fillId="3" borderId="2" xfId="1" applyNumberFormat="1" applyFont="1" applyFill="1" applyBorder="1" applyAlignment="1"/>
    <xf numFmtId="0" fontId="17" fillId="3" borderId="2" xfId="1" applyNumberFormat="1" applyFont="1" applyFill="1" applyBorder="1" applyAlignment="1"/>
    <xf numFmtId="0" fontId="17" fillId="3" borderId="0" xfId="1" applyNumberFormat="1" applyFont="1" applyFill="1" applyBorder="1"/>
    <xf numFmtId="0" fontId="2" fillId="3" borderId="2" xfId="1" applyNumberFormat="1" applyFont="1" applyFill="1" applyBorder="1"/>
    <xf numFmtId="0" fontId="7" fillId="3" borderId="2" xfId="1" applyNumberFormat="1" applyFont="1" applyFill="1" applyBorder="1"/>
    <xf numFmtId="0" fontId="23" fillId="3" borderId="2" xfId="1" applyNumberFormat="1" applyFont="1" applyFill="1" applyBorder="1"/>
    <xf numFmtId="0" fontId="7" fillId="3" borderId="11" xfId="1" applyNumberFormat="1" applyFont="1" applyFill="1" applyBorder="1"/>
    <xf numFmtId="0" fontId="24" fillId="3" borderId="9" xfId="1" applyNumberFormat="1" applyFont="1" applyFill="1" applyBorder="1" applyAlignment="1">
      <alignment horizontal="center"/>
    </xf>
    <xf numFmtId="0" fontId="24" fillId="3" borderId="10" xfId="1" applyNumberFormat="1" applyFont="1" applyFill="1" applyBorder="1" applyAlignment="1">
      <alignment horizontal="center"/>
    </xf>
    <xf numFmtId="0" fontId="24" fillId="3" borderId="5" xfId="1" applyNumberFormat="1" applyFont="1" applyFill="1" applyBorder="1" applyAlignment="1">
      <alignment horizontal="center"/>
    </xf>
    <xf numFmtId="0" fontId="24" fillId="3" borderId="6" xfId="1" applyNumberFormat="1" applyFont="1" applyFill="1" applyBorder="1" applyAlignment="1">
      <alignment horizontal="center"/>
    </xf>
    <xf numFmtId="0" fontId="24" fillId="3" borderId="35" xfId="1" applyNumberFormat="1" applyFont="1" applyFill="1" applyBorder="1" applyAlignment="1">
      <alignment horizontal="center"/>
    </xf>
    <xf numFmtId="0" fontId="24" fillId="3" borderId="17" xfId="1" applyNumberFormat="1" applyFont="1" applyFill="1" applyBorder="1" applyAlignment="1">
      <alignment horizontal="center"/>
    </xf>
    <xf numFmtId="0" fontId="24" fillId="3" borderId="25" xfId="1" applyNumberFormat="1" applyFont="1" applyFill="1" applyBorder="1" applyAlignment="1">
      <alignment horizontal="center"/>
    </xf>
    <xf numFmtId="0" fontId="24" fillId="3" borderId="18" xfId="1" applyNumberFormat="1" applyFont="1" applyFill="1" applyBorder="1" applyAlignment="1">
      <alignment horizontal="center"/>
    </xf>
    <xf numFmtId="0" fontId="25" fillId="3" borderId="2" xfId="1" applyNumberFormat="1" applyFont="1" applyFill="1" applyBorder="1" applyAlignment="1"/>
    <xf numFmtId="0" fontId="25" fillId="3" borderId="5" xfId="1" applyNumberFormat="1" applyFont="1" applyFill="1" applyBorder="1" applyAlignment="1"/>
    <xf numFmtId="0" fontId="25" fillId="3" borderId="5" xfId="1" applyNumberFormat="1" applyFont="1" applyFill="1" applyBorder="1" applyAlignment="1">
      <alignment horizontal="center"/>
    </xf>
    <xf numFmtId="0" fontId="25" fillId="3" borderId="6" xfId="1" applyNumberFormat="1" applyFont="1" applyFill="1" applyBorder="1" applyAlignment="1">
      <alignment horizontal="center"/>
    </xf>
    <xf numFmtId="0" fontId="24" fillId="3" borderId="19" xfId="1" applyNumberFormat="1" applyFont="1" applyFill="1" applyBorder="1" applyAlignment="1"/>
    <xf numFmtId="0" fontId="25" fillId="3" borderId="16" xfId="1" applyNumberFormat="1" applyFont="1" applyFill="1" applyBorder="1" applyAlignment="1"/>
    <xf numFmtId="0" fontId="24" fillId="3" borderId="16" xfId="1" applyNumberFormat="1" applyFont="1" applyFill="1" applyBorder="1" applyAlignment="1"/>
    <xf numFmtId="0" fontId="24" fillId="3" borderId="16" xfId="1" applyNumberFormat="1" applyFont="1" applyFill="1" applyBorder="1" applyAlignment="1">
      <alignment horizontal="center"/>
    </xf>
    <xf numFmtId="0" fontId="25" fillId="3" borderId="16" xfId="1" applyNumberFormat="1" applyFont="1" applyFill="1" applyBorder="1" applyAlignment="1">
      <alignment horizontal="center"/>
    </xf>
    <xf numFmtId="0" fontId="25" fillId="3" borderId="20" xfId="1" applyNumberFormat="1" applyFont="1" applyFill="1" applyBorder="1" applyAlignment="1">
      <alignment horizontal="center"/>
    </xf>
    <xf numFmtId="0" fontId="24" fillId="3" borderId="21" xfId="1" applyNumberFormat="1" applyFont="1" applyFill="1" applyBorder="1" applyAlignment="1"/>
    <xf numFmtId="0" fontId="25" fillId="3" borderId="1" xfId="1" applyNumberFormat="1" applyFont="1" applyFill="1" applyBorder="1" applyAlignment="1"/>
    <xf numFmtId="0" fontId="24" fillId="3" borderId="1" xfId="1" applyNumberFormat="1" applyFont="1" applyFill="1" applyBorder="1" applyAlignment="1"/>
    <xf numFmtId="0" fontId="25" fillId="3" borderId="1" xfId="1" applyNumberFormat="1" applyFont="1" applyFill="1" applyBorder="1" applyAlignment="1">
      <alignment horizontal="center"/>
    </xf>
    <xf numFmtId="0" fontId="25" fillId="3" borderId="22" xfId="1" applyNumberFormat="1" applyFont="1" applyFill="1" applyBorder="1" applyAlignment="1">
      <alignment horizontal="center"/>
    </xf>
    <xf numFmtId="0" fontId="24" fillId="3" borderId="23" xfId="1" applyNumberFormat="1" applyFont="1" applyFill="1" applyBorder="1" applyAlignment="1">
      <alignment horizontal="center"/>
    </xf>
    <xf numFmtId="0" fontId="25" fillId="3" borderId="15" xfId="1" applyNumberFormat="1" applyFont="1" applyFill="1" applyBorder="1" applyAlignment="1"/>
    <xf numFmtId="0" fontId="24" fillId="3" borderId="15" xfId="1" applyNumberFormat="1" applyFont="1" applyFill="1" applyBorder="1" applyAlignment="1"/>
    <xf numFmtId="0" fontId="25" fillId="3" borderId="15" xfId="1" applyNumberFormat="1" applyFont="1" applyFill="1" applyBorder="1" applyAlignment="1">
      <alignment horizontal="center"/>
    </xf>
    <xf numFmtId="0" fontId="25" fillId="3" borderId="24" xfId="1" applyNumberFormat="1" applyFont="1" applyFill="1" applyBorder="1" applyAlignment="1">
      <alignment horizontal="center"/>
    </xf>
    <xf numFmtId="0" fontId="24" fillId="3" borderId="5" xfId="1" applyNumberFormat="1" applyFont="1" applyFill="1" applyBorder="1" applyAlignment="1"/>
    <xf numFmtId="0" fontId="25" fillId="3" borderId="42" xfId="1" applyNumberFormat="1" applyFont="1" applyFill="1" applyBorder="1" applyAlignment="1"/>
    <xf numFmtId="0" fontId="25" fillId="3" borderId="17" xfId="1" applyNumberFormat="1" applyFont="1" applyFill="1" applyBorder="1" applyAlignment="1">
      <alignment horizontal="center"/>
    </xf>
    <xf numFmtId="0" fontId="25" fillId="3" borderId="18" xfId="1" applyNumberFormat="1" applyFont="1" applyFill="1" applyBorder="1" applyAlignment="1">
      <alignment horizontal="center"/>
    </xf>
    <xf numFmtId="0" fontId="28" fillId="3" borderId="2" xfId="1" applyNumberFormat="1" applyFont="1" applyFill="1" applyBorder="1" applyAlignment="1">
      <alignment horizontal="center"/>
    </xf>
    <xf numFmtId="0" fontId="27" fillId="3" borderId="2" xfId="1" applyNumberFormat="1" applyFont="1" applyFill="1" applyBorder="1" applyAlignment="1"/>
    <xf numFmtId="0" fontId="27" fillId="3" borderId="2" xfId="1" applyNumberFormat="1" applyFont="1" applyFill="1" applyBorder="1" applyAlignment="1">
      <alignment horizontal="center"/>
    </xf>
    <xf numFmtId="0" fontId="25" fillId="3" borderId="2" xfId="1" applyNumberFormat="1" applyFont="1" applyFill="1" applyBorder="1" applyAlignment="1">
      <alignment horizontal="center"/>
    </xf>
    <xf numFmtId="0" fontId="25" fillId="3" borderId="11" xfId="1" applyNumberFormat="1" applyFont="1" applyFill="1" applyBorder="1" applyAlignment="1">
      <alignment horizontal="center"/>
    </xf>
    <xf numFmtId="0" fontId="24" fillId="3" borderId="21" xfId="1" applyNumberFormat="1" applyFont="1" applyFill="1" applyBorder="1" applyAlignment="1">
      <alignment horizontal="center"/>
    </xf>
    <xf numFmtId="0" fontId="24" fillId="3" borderId="1" xfId="1" applyNumberFormat="1" applyFont="1" applyFill="1" applyBorder="1" applyAlignment="1">
      <alignment horizontal="center"/>
    </xf>
    <xf numFmtId="0" fontId="24" fillId="3" borderId="22" xfId="1" applyNumberFormat="1" applyFont="1" applyFill="1" applyBorder="1" applyAlignment="1">
      <alignment horizontal="center"/>
    </xf>
    <xf numFmtId="0" fontId="24" fillId="3" borderId="29" xfId="1" applyNumberFormat="1" applyFont="1" applyFill="1" applyBorder="1" applyAlignment="1">
      <alignment horizontal="center"/>
    </xf>
    <xf numFmtId="0" fontId="25" fillId="3" borderId="30" xfId="1" applyNumberFormat="1" applyFont="1" applyFill="1" applyBorder="1" applyAlignment="1"/>
    <xf numFmtId="0" fontId="24" fillId="3" borderId="30" xfId="1" applyNumberFormat="1" applyFont="1" applyFill="1" applyBorder="1" applyAlignment="1"/>
    <xf numFmtId="0" fontId="25" fillId="3" borderId="30" xfId="1" applyNumberFormat="1" applyFont="1" applyFill="1" applyBorder="1" applyAlignment="1">
      <alignment horizontal="center"/>
    </xf>
    <xf numFmtId="0" fontId="25" fillId="3" borderId="31" xfId="1" applyNumberFormat="1" applyFont="1" applyFill="1" applyBorder="1" applyAlignment="1">
      <alignment horizontal="center"/>
    </xf>
    <xf numFmtId="0" fontId="24" fillId="3" borderId="23" xfId="1" applyNumberFormat="1" applyFont="1" applyFill="1" applyBorder="1" applyAlignment="1"/>
    <xf numFmtId="0" fontId="24" fillId="3" borderId="16" xfId="1" applyNumberFormat="1" applyFont="1" applyFill="1" applyBorder="1"/>
    <xf numFmtId="0" fontId="7" fillId="3" borderId="16" xfId="1" applyNumberFormat="1" applyFont="1" applyFill="1" applyBorder="1"/>
    <xf numFmtId="0" fontId="24" fillId="3" borderId="0" xfId="1" applyNumberFormat="1" applyFont="1" applyFill="1" applyBorder="1"/>
    <xf numFmtId="0" fontId="7" fillId="3" borderId="0" xfId="1" applyNumberFormat="1" applyFont="1" applyFill="1" applyBorder="1"/>
    <xf numFmtId="0" fontId="24" fillId="3" borderId="44" xfId="1" applyNumberFormat="1" applyFont="1" applyFill="1" applyBorder="1" applyAlignment="1"/>
    <xf numFmtId="0" fontId="25" fillId="3" borderId="45" xfId="1" applyNumberFormat="1" applyFont="1" applyFill="1" applyBorder="1" applyAlignment="1"/>
    <xf numFmtId="0" fontId="24" fillId="3" borderId="45" xfId="1" applyNumberFormat="1" applyFont="1" applyFill="1" applyBorder="1" applyAlignment="1">
      <alignment horizontal="center"/>
    </xf>
    <xf numFmtId="0" fontId="17" fillId="3" borderId="5" xfId="1" applyNumberFormat="1" applyFont="1" applyFill="1" applyBorder="1"/>
    <xf numFmtId="0" fontId="24" fillId="3" borderId="30" xfId="1" applyNumberFormat="1" applyFont="1" applyFill="1" applyBorder="1"/>
    <xf numFmtId="0" fontId="7" fillId="3" borderId="30" xfId="1" applyNumberFormat="1" applyFont="1" applyFill="1" applyBorder="1"/>
    <xf numFmtId="0" fontId="24" fillId="3" borderId="10" xfId="1" applyNumberFormat="1" applyFont="1" applyFill="1" applyBorder="1"/>
    <xf numFmtId="0" fontId="7" fillId="3" borderId="5" xfId="1" applyNumberFormat="1" applyFont="1" applyFill="1" applyBorder="1"/>
    <xf numFmtId="0" fontId="7" fillId="3" borderId="6" xfId="1" applyNumberFormat="1" applyFont="1" applyFill="1" applyBorder="1"/>
    <xf numFmtId="0" fontId="6" fillId="3" borderId="38" xfId="1" applyNumberFormat="1" applyFont="1" applyFill="1" applyBorder="1"/>
    <xf numFmtId="0" fontId="24" fillId="3" borderId="38" xfId="1" applyNumberFormat="1" applyFont="1" applyFill="1" applyBorder="1" applyAlignment="1">
      <alignment horizontal="center"/>
    </xf>
    <xf numFmtId="0" fontId="25" fillId="3" borderId="0" xfId="1" applyNumberFormat="1" applyFont="1" applyFill="1" applyBorder="1" applyAlignment="1"/>
    <xf numFmtId="0" fontId="25" fillId="3" borderId="47" xfId="1" applyNumberFormat="1" applyFont="1" applyFill="1" applyBorder="1" applyAlignment="1"/>
    <xf numFmtId="0" fontId="24" fillId="3" borderId="30" xfId="1" applyNumberFormat="1" applyFont="1" applyFill="1" applyBorder="1" applyAlignment="1">
      <alignment horizontal="center"/>
    </xf>
    <xf numFmtId="0" fontId="24" fillId="3" borderId="43" xfId="1" applyNumberFormat="1" applyFont="1" applyFill="1" applyBorder="1" applyAlignment="1">
      <alignment horizontal="center"/>
    </xf>
    <xf numFmtId="0" fontId="25" fillId="3" borderId="0" xfId="0" applyFont="1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right"/>
    </xf>
    <xf numFmtId="0" fontId="25" fillId="3" borderId="0" xfId="0" applyFont="1" applyFill="1" applyAlignment="1">
      <alignment horizontal="center"/>
    </xf>
    <xf numFmtId="0" fontId="29" fillId="3" borderId="2" xfId="1" applyNumberFormat="1" applyFont="1" applyFill="1" applyBorder="1"/>
    <xf numFmtId="0" fontId="6" fillId="3" borderId="11" xfId="1" applyNumberFormat="1" applyFont="1" applyFill="1" applyBorder="1"/>
    <xf numFmtId="0" fontId="15" fillId="3" borderId="27" xfId="1" applyNumberFormat="1" applyFont="1" applyFill="1" applyBorder="1" applyAlignment="1">
      <alignment horizontal="center"/>
    </xf>
    <xf numFmtId="0" fontId="15" fillId="3" borderId="3" xfId="1" applyNumberFormat="1" applyFont="1" applyFill="1" applyBorder="1" applyAlignment="1"/>
    <xf numFmtId="0" fontId="15" fillId="3" borderId="4" xfId="1" applyNumberFormat="1" applyFont="1" applyFill="1" applyBorder="1" applyAlignment="1"/>
    <xf numFmtId="0" fontId="14" fillId="3" borderId="39" xfId="1" applyNumberFormat="1" applyFont="1" applyFill="1" applyBorder="1" applyAlignment="1"/>
    <xf numFmtId="0" fontId="15" fillId="3" borderId="14" xfId="1" applyNumberFormat="1" applyFont="1" applyFill="1" applyBorder="1" applyAlignment="1">
      <alignment horizontal="center"/>
    </xf>
    <xf numFmtId="0" fontId="15" fillId="3" borderId="36" xfId="1" applyNumberFormat="1" applyFont="1" applyFill="1" applyBorder="1" applyAlignment="1">
      <alignment horizontal="left"/>
    </xf>
    <xf numFmtId="0" fontId="30" fillId="3" borderId="33" xfId="1" applyNumberFormat="1" applyFont="1" applyFill="1" applyBorder="1" applyAlignment="1"/>
    <xf numFmtId="0" fontId="19" fillId="3" borderId="12" xfId="1" applyNumberFormat="1" applyFont="1" applyFill="1" applyBorder="1" applyAlignment="1"/>
    <xf numFmtId="0" fontId="15" fillId="3" borderId="14" xfId="1" applyNumberFormat="1" applyFont="1" applyFill="1" applyBorder="1" applyAlignment="1">
      <alignment horizontal="left"/>
    </xf>
    <xf numFmtId="0" fontId="15" fillId="3" borderId="36" xfId="1" applyNumberFormat="1" applyFont="1" applyFill="1" applyBorder="1" applyAlignment="1"/>
    <xf numFmtId="0" fontId="19" fillId="3" borderId="32" xfId="1" applyNumberFormat="1" applyFont="1" applyFill="1" applyBorder="1" applyAlignment="1">
      <alignment horizontal="left"/>
    </xf>
    <xf numFmtId="0" fontId="15" fillId="3" borderId="33" xfId="1" applyNumberFormat="1" applyFont="1" applyFill="1" applyBorder="1" applyAlignment="1">
      <alignment horizontal="left"/>
    </xf>
    <xf numFmtId="0" fontId="15" fillId="3" borderId="12" xfId="1" applyNumberFormat="1" applyFont="1" applyFill="1" applyBorder="1" applyAlignment="1">
      <alignment horizontal="left"/>
    </xf>
    <xf numFmtId="0" fontId="15" fillId="3" borderId="41" xfId="1" applyNumberFormat="1" applyFont="1" applyFill="1" applyBorder="1" applyAlignment="1">
      <alignment horizontal="left"/>
    </xf>
    <xf numFmtId="0" fontId="15" fillId="3" borderId="9" xfId="1" applyNumberFormat="1" applyFont="1" applyFill="1" applyBorder="1" applyAlignment="1"/>
    <xf numFmtId="0" fontId="15" fillId="3" borderId="13" xfId="1" applyNumberFormat="1" applyFont="1" applyFill="1" applyBorder="1" applyAlignment="1"/>
    <xf numFmtId="0" fontId="15" fillId="3" borderId="0" xfId="1" applyNumberFormat="1" applyFont="1" applyFill="1" applyBorder="1" applyAlignment="1"/>
    <xf numFmtId="0" fontId="14" fillId="3" borderId="40" xfId="1" applyNumberFormat="1" applyFont="1" applyFill="1" applyBorder="1" applyAlignment="1"/>
    <xf numFmtId="0" fontId="15" fillId="3" borderId="8" xfId="1" applyNumberFormat="1" applyFont="1" applyFill="1" applyBorder="1" applyAlignment="1">
      <alignment horizontal="center"/>
    </xf>
    <xf numFmtId="0" fontId="15" fillId="3" borderId="37" xfId="1" applyNumberFormat="1" applyFont="1" applyFill="1" applyBorder="1" applyAlignment="1">
      <alignment horizontal="center"/>
    </xf>
    <xf numFmtId="0" fontId="15" fillId="3" borderId="25" xfId="1" applyNumberFormat="1" applyFont="1" applyFill="1" applyBorder="1" applyAlignment="1">
      <alignment horizontal="center"/>
    </xf>
    <xf numFmtId="0" fontId="15" fillId="3" borderId="34" xfId="1" applyNumberFormat="1" applyFont="1" applyFill="1" applyBorder="1" applyAlignment="1">
      <alignment horizontal="center"/>
    </xf>
    <xf numFmtId="0" fontId="15" fillId="3" borderId="7" xfId="1" applyNumberFormat="1" applyFont="1" applyFill="1" applyBorder="1" applyAlignment="1">
      <alignment horizontal="left"/>
    </xf>
    <xf numFmtId="0" fontId="15" fillId="3" borderId="26" xfId="1" applyNumberFormat="1" applyFont="1" applyFill="1" applyBorder="1" applyAlignment="1">
      <alignment horizontal="center"/>
    </xf>
    <xf numFmtId="0" fontId="15" fillId="3" borderId="10" xfId="1" applyNumberFormat="1" applyFont="1" applyFill="1" applyBorder="1" applyAlignment="1">
      <alignment horizontal="center"/>
    </xf>
    <xf numFmtId="0" fontId="15" fillId="3" borderId="9" xfId="1" applyNumberFormat="1" applyFont="1" applyFill="1" applyBorder="1" applyAlignment="1">
      <alignment horizontal="center"/>
    </xf>
    <xf numFmtId="0" fontId="24" fillId="3" borderId="2" xfId="1" applyNumberFormat="1" applyFont="1" applyFill="1" applyBorder="1" applyAlignment="1"/>
    <xf numFmtId="0" fontId="24" fillId="3" borderId="15" xfId="1" applyNumberFormat="1" applyFont="1" applyFill="1" applyBorder="1" applyAlignment="1">
      <alignment horizontal="center"/>
    </xf>
    <xf numFmtId="0" fontId="31" fillId="3" borderId="27" xfId="1" applyNumberFormat="1" applyFont="1" applyFill="1" applyBorder="1" applyAlignment="1">
      <alignment horizontal="center"/>
    </xf>
    <xf numFmtId="0" fontId="31" fillId="3" borderId="3" xfId="1" applyNumberFormat="1" applyFont="1" applyFill="1" applyBorder="1" applyAlignment="1"/>
    <xf numFmtId="0" fontId="31" fillId="3" borderId="4" xfId="1" applyNumberFormat="1" applyFont="1" applyFill="1" applyBorder="1" applyAlignment="1"/>
    <xf numFmtId="0" fontId="31" fillId="3" borderId="39" xfId="1" applyNumberFormat="1" applyFont="1" applyFill="1" applyBorder="1" applyAlignment="1"/>
    <xf numFmtId="0" fontId="31" fillId="3" borderId="14" xfId="1" applyNumberFormat="1" applyFont="1" applyFill="1" applyBorder="1" applyAlignment="1">
      <alignment horizontal="center"/>
    </xf>
    <xf numFmtId="0" fontId="31" fillId="3" borderId="36" xfId="1" applyNumberFormat="1" applyFont="1" applyFill="1" applyBorder="1" applyAlignment="1">
      <alignment horizontal="left"/>
    </xf>
    <xf numFmtId="0" fontId="32" fillId="3" borderId="33" xfId="1" applyNumberFormat="1" applyFont="1" applyFill="1" applyBorder="1" applyAlignment="1"/>
    <xf numFmtId="0" fontId="33" fillId="3" borderId="12" xfId="1" applyNumberFormat="1" applyFont="1" applyFill="1" applyBorder="1" applyAlignment="1"/>
    <xf numFmtId="0" fontId="31" fillId="3" borderId="36" xfId="1" applyNumberFormat="1" applyFont="1" applyFill="1" applyBorder="1" applyAlignment="1"/>
    <xf numFmtId="0" fontId="33" fillId="3" borderId="32" xfId="1" applyNumberFormat="1" applyFont="1" applyFill="1" applyBorder="1" applyAlignment="1">
      <alignment horizontal="left"/>
    </xf>
    <xf numFmtId="0" fontId="31" fillId="3" borderId="33" xfId="1" applyNumberFormat="1" applyFont="1" applyFill="1" applyBorder="1" applyAlignment="1">
      <alignment horizontal="left"/>
    </xf>
    <xf numFmtId="0" fontId="31" fillId="3" borderId="12" xfId="1" applyNumberFormat="1" applyFont="1" applyFill="1" applyBorder="1" applyAlignment="1">
      <alignment horizontal="left"/>
    </xf>
    <xf numFmtId="0" fontId="31" fillId="3" borderId="41" xfId="1" applyNumberFormat="1" applyFont="1" applyFill="1" applyBorder="1" applyAlignment="1">
      <alignment horizontal="left"/>
    </xf>
    <xf numFmtId="0" fontId="31" fillId="3" borderId="9" xfId="1" applyNumberFormat="1" applyFont="1" applyFill="1" applyBorder="1" applyAlignment="1"/>
    <xf numFmtId="0" fontId="31" fillId="3" borderId="13" xfId="1" applyNumberFormat="1" applyFont="1" applyFill="1" applyBorder="1" applyAlignment="1"/>
    <xf numFmtId="0" fontId="31" fillId="3" borderId="0" xfId="1" applyNumberFormat="1" applyFont="1" applyFill="1" applyBorder="1" applyAlignment="1"/>
    <xf numFmtId="0" fontId="31" fillId="3" borderId="40" xfId="1" applyNumberFormat="1" applyFont="1" applyFill="1" applyBorder="1" applyAlignment="1"/>
    <xf numFmtId="0" fontId="31" fillId="3" borderId="8" xfId="1" applyNumberFormat="1" applyFont="1" applyFill="1" applyBorder="1" applyAlignment="1">
      <alignment horizontal="center"/>
    </xf>
    <xf numFmtId="0" fontId="31" fillId="3" borderId="37" xfId="1" applyNumberFormat="1" applyFont="1" applyFill="1" applyBorder="1" applyAlignment="1">
      <alignment horizontal="center"/>
    </xf>
    <xf numFmtId="0" fontId="31" fillId="3" borderId="25" xfId="1" applyNumberFormat="1" applyFont="1" applyFill="1" applyBorder="1" applyAlignment="1">
      <alignment horizontal="center"/>
    </xf>
    <xf numFmtId="0" fontId="31" fillId="3" borderId="34" xfId="1" applyNumberFormat="1" applyFont="1" applyFill="1" applyBorder="1" applyAlignment="1">
      <alignment horizontal="center"/>
    </xf>
    <xf numFmtId="0" fontId="31" fillId="3" borderId="26" xfId="1" applyNumberFormat="1" applyFont="1" applyFill="1" applyBorder="1" applyAlignment="1">
      <alignment horizontal="center"/>
    </xf>
    <xf numFmtId="0" fontId="15" fillId="3" borderId="6" xfId="1" applyNumberFormat="1" applyFont="1" applyFill="1" applyBorder="1" applyAlignment="1">
      <alignment horizontal="center"/>
    </xf>
    <xf numFmtId="0" fontId="15" fillId="3" borderId="35" xfId="1" applyNumberFormat="1" applyFont="1" applyFill="1" applyBorder="1" applyAlignment="1">
      <alignment horizontal="center"/>
    </xf>
    <xf numFmtId="0" fontId="15" fillId="3" borderId="17" xfId="1" applyNumberFormat="1" applyFont="1" applyFill="1" applyBorder="1" applyAlignment="1">
      <alignment horizontal="center"/>
    </xf>
    <xf numFmtId="0" fontId="15" fillId="3" borderId="18" xfId="1" applyNumberFormat="1" applyFont="1" applyFill="1" applyBorder="1" applyAlignment="1">
      <alignment horizontal="center"/>
    </xf>
    <xf numFmtId="0" fontId="15" fillId="3" borderId="43" xfId="1" applyNumberFormat="1" applyFont="1" applyFill="1" applyBorder="1" applyAlignment="1">
      <alignment horizontal="center"/>
    </xf>
    <xf numFmtId="0" fontId="24" fillId="3" borderId="15" xfId="1" applyNumberFormat="1" applyFont="1" applyFill="1" applyBorder="1" applyAlignment="1">
      <alignment horizontal="left"/>
    </xf>
    <xf numFmtId="0" fontId="25" fillId="3" borderId="0" xfId="0" applyNumberFormat="1" applyFont="1" applyFill="1"/>
    <xf numFmtId="0" fontId="24" fillId="3" borderId="0" xfId="1" applyNumberFormat="1" applyFont="1" applyFill="1" applyBorder="1" applyAlignment="1"/>
    <xf numFmtId="0" fontId="24" fillId="3" borderId="0" xfId="1" applyNumberFormat="1" applyFont="1" applyFill="1" applyBorder="1" applyAlignment="1">
      <alignment horizontal="center"/>
    </xf>
    <xf numFmtId="0" fontId="16" fillId="3" borderId="2" xfId="1" applyNumberFormat="1" applyFont="1" applyFill="1" applyBorder="1" applyAlignment="1"/>
    <xf numFmtId="0" fontId="31" fillId="3" borderId="7" xfId="1" applyNumberFormat="1" applyFont="1" applyFill="1" applyBorder="1" applyAlignment="1">
      <alignment horizontal="center"/>
    </xf>
    <xf numFmtId="0" fontId="14" fillId="3" borderId="0" xfId="1" applyNumberFormat="1" applyFont="1" applyFill="1" applyBorder="1" applyAlignment="1"/>
    <xf numFmtId="0" fontId="14" fillId="3" borderId="0" xfId="1" applyNumberFormat="1" applyFont="1" applyFill="1" applyBorder="1" applyAlignment="1">
      <alignment horizontal="center"/>
    </xf>
    <xf numFmtId="0" fontId="25" fillId="3" borderId="0" xfId="1" applyNumberFormat="1" applyFont="1" applyFill="1" applyBorder="1" applyAlignment="1">
      <alignment horizontal="center"/>
    </xf>
    <xf numFmtId="0" fontId="7" fillId="3" borderId="30" xfId="1" applyNumberFormat="1" applyFont="1" applyFill="1" applyBorder="1" applyAlignment="1">
      <alignment horizontal="center"/>
    </xf>
    <xf numFmtId="0" fontId="7" fillId="3" borderId="5" xfId="1" applyNumberFormat="1" applyFont="1" applyFill="1" applyBorder="1" applyAlignment="1">
      <alignment horizontal="center"/>
    </xf>
    <xf numFmtId="0" fontId="24" fillId="3" borderId="20" xfId="1" applyNumberFormat="1" applyFont="1" applyFill="1" applyBorder="1" applyAlignment="1">
      <alignment horizontal="center"/>
    </xf>
    <xf numFmtId="0" fontId="24" fillId="3" borderId="24" xfId="1" applyNumberFormat="1" applyFont="1" applyFill="1" applyBorder="1" applyAlignment="1">
      <alignment horizontal="center"/>
    </xf>
    <xf numFmtId="0" fontId="24" fillId="3" borderId="46" xfId="1" applyNumberFormat="1" applyFont="1" applyFill="1" applyBorder="1" applyAlignment="1">
      <alignment horizontal="center"/>
    </xf>
    <xf numFmtId="2" fontId="24" fillId="3" borderId="1" xfId="1" applyNumberFormat="1" applyFont="1" applyFill="1" applyBorder="1" applyAlignment="1">
      <alignment horizontal="center"/>
    </xf>
    <xf numFmtId="0" fontId="24" fillId="3" borderId="31" xfId="1" applyNumberFormat="1" applyFont="1" applyFill="1" applyBorder="1" applyAlignment="1">
      <alignment horizontal="center"/>
    </xf>
    <xf numFmtId="0" fontId="24" fillId="3" borderId="45" xfId="1" applyNumberFormat="1" applyFont="1" applyFill="1" applyBorder="1" applyAlignment="1"/>
    <xf numFmtId="0" fontId="24" fillId="3" borderId="19" xfId="1" applyNumberFormat="1" applyFont="1" applyFill="1" applyBorder="1"/>
    <xf numFmtId="0" fontId="7" fillId="3" borderId="20" xfId="1" applyNumberFormat="1" applyFont="1" applyFill="1" applyBorder="1"/>
    <xf numFmtId="0" fontId="24" fillId="3" borderId="38" xfId="1" applyNumberFormat="1" applyFont="1" applyFill="1" applyBorder="1"/>
    <xf numFmtId="0" fontId="7" fillId="3" borderId="48" xfId="1" applyNumberFormat="1" applyFont="1" applyFill="1" applyBorder="1"/>
    <xf numFmtId="0" fontId="15" fillId="3" borderId="49" xfId="1" applyNumberFormat="1" applyFont="1" applyFill="1" applyBorder="1" applyAlignment="1">
      <alignment horizontal="center"/>
    </xf>
    <xf numFmtId="0" fontId="15" fillId="3" borderId="50" xfId="1" applyNumberFormat="1" applyFont="1" applyFill="1" applyBorder="1" applyAlignment="1">
      <alignment horizontal="center"/>
    </xf>
    <xf numFmtId="0" fontId="25" fillId="3" borderId="38" xfId="1" applyNumberFormat="1" applyFont="1" applyFill="1" applyBorder="1" applyAlignment="1"/>
    <xf numFmtId="0" fontId="25" fillId="3" borderId="4" xfId="1" applyNumberFormat="1" applyFont="1" applyFill="1" applyBorder="1" applyAlignment="1"/>
    <xf numFmtId="0" fontId="17" fillId="3" borderId="4" xfId="1" applyNumberFormat="1" applyFont="1" applyFill="1" applyBorder="1" applyAlignment="1"/>
    <xf numFmtId="0" fontId="18" fillId="3" borderId="4" xfId="1" applyNumberFormat="1" applyFont="1" applyFill="1" applyBorder="1" applyAlignment="1"/>
    <xf numFmtId="0" fontId="27" fillId="3" borderId="4" xfId="1" applyNumberFormat="1" applyFont="1" applyFill="1" applyBorder="1" applyAlignment="1"/>
    <xf numFmtId="0" fontId="25" fillId="3" borderId="4" xfId="1" applyNumberFormat="1" applyFont="1" applyFill="1" applyBorder="1" applyAlignment="1">
      <alignment horizontal="center"/>
    </xf>
    <xf numFmtId="0" fontId="25" fillId="3" borderId="28" xfId="1" applyNumberFormat="1" applyFont="1" applyFill="1" applyBorder="1" applyAlignment="1">
      <alignment horizontal="center"/>
    </xf>
    <xf numFmtId="1" fontId="25" fillId="3" borderId="0" xfId="1" applyNumberFormat="1" applyFont="1" applyFill="1" applyBorder="1" applyAlignment="1">
      <alignment horizontal="center"/>
    </xf>
    <xf numFmtId="2" fontId="25" fillId="3" borderId="0" xfId="1" applyNumberFormat="1" applyFont="1" applyFill="1" applyBorder="1" applyAlignment="1">
      <alignment horizontal="center"/>
    </xf>
    <xf numFmtId="0" fontId="34" fillId="3" borderId="2" xfId="1" applyNumberFormat="1" applyFont="1" applyFill="1" applyBorder="1" applyAlignment="1"/>
    <xf numFmtId="0" fontId="34" fillId="3" borderId="5" xfId="1" applyNumberFormat="1" applyFont="1" applyFill="1" applyBorder="1" applyAlignment="1"/>
    <xf numFmtId="0" fontId="24" fillId="3" borderId="10" xfId="1" applyNumberFormat="1" applyFont="1" applyFill="1" applyBorder="1" applyAlignment="1"/>
    <xf numFmtId="0" fontId="25" fillId="3" borderId="10" xfId="1" applyNumberFormat="1" applyFont="1" applyFill="1" applyBorder="1" applyAlignment="1"/>
    <xf numFmtId="0" fontId="6" fillId="3" borderId="10" xfId="1" applyNumberFormat="1" applyFont="1" applyFill="1" applyBorder="1" applyAlignment="1"/>
    <xf numFmtId="0" fontId="14" fillId="3" borderId="5" xfId="1" applyNumberFormat="1" applyFont="1" applyFill="1" applyBorder="1" applyAlignment="1"/>
    <xf numFmtId="0" fontId="16" fillId="3" borderId="17" xfId="1" applyNumberFormat="1" applyFont="1" applyFill="1" applyBorder="1" applyAlignment="1">
      <alignment horizontal="center"/>
    </xf>
    <xf numFmtId="0" fontId="16" fillId="3" borderId="18" xfId="1" applyNumberFormat="1" applyFont="1" applyFill="1" applyBorder="1" applyAlignment="1">
      <alignment horizontal="center"/>
    </xf>
    <xf numFmtId="0" fontId="6" fillId="3" borderId="18" xfId="1" applyNumberFormat="1" applyFont="1" applyFill="1" applyBorder="1" applyAlignment="1">
      <alignment horizontal="center"/>
    </xf>
    <xf numFmtId="0" fontId="2" fillId="3" borderId="16" xfId="1" applyNumberFormat="1" applyFont="1" applyFill="1" applyBorder="1" applyAlignment="1"/>
    <xf numFmtId="0" fontId="2" fillId="3" borderId="16" xfId="1" applyNumberFormat="1" applyFont="1" applyFill="1" applyBorder="1" applyAlignment="1">
      <alignment horizontal="center"/>
    </xf>
    <xf numFmtId="0" fontId="2" fillId="3" borderId="1" xfId="1" applyNumberFormat="1" applyFont="1" applyFill="1" applyBorder="1" applyAlignment="1"/>
    <xf numFmtId="0" fontId="2" fillId="3" borderId="15" xfId="1" applyNumberFormat="1" applyFont="1" applyFill="1" applyBorder="1" applyAlignment="1"/>
    <xf numFmtId="0" fontId="2" fillId="3" borderId="5" xfId="1" applyNumberFormat="1" applyFont="1" applyFill="1" applyBorder="1" applyAlignment="1"/>
    <xf numFmtId="0" fontId="2" fillId="3" borderId="2" xfId="1" applyNumberFormat="1" applyFont="1" applyFill="1" applyBorder="1" applyAlignment="1"/>
    <xf numFmtId="0" fontId="2" fillId="3" borderId="30" xfId="1" applyNumberFormat="1" applyFont="1" applyFill="1" applyBorder="1" applyAlignment="1"/>
    <xf numFmtId="0" fontId="2" fillId="3" borderId="0" xfId="1" applyNumberFormat="1" applyFont="1" applyFill="1" applyBorder="1" applyAlignment="1"/>
    <xf numFmtId="0" fontId="2" fillId="3" borderId="45" xfId="1" applyNumberFormat="1" applyFont="1" applyFill="1" applyBorder="1" applyAlignment="1"/>
    <xf numFmtId="0" fontId="7" fillId="3" borderId="16" xfId="1" applyNumberFormat="1" applyFont="1" applyFill="1" applyBorder="1" applyAlignment="1"/>
    <xf numFmtId="0" fontId="7" fillId="3" borderId="1" xfId="1" applyNumberFormat="1" applyFont="1" applyFill="1" applyBorder="1" applyAlignment="1"/>
    <xf numFmtId="0" fontId="7" fillId="3" borderId="15" xfId="1" applyNumberFormat="1" applyFont="1" applyFill="1" applyBorder="1" applyAlignment="1"/>
    <xf numFmtId="0" fontId="7" fillId="3" borderId="5" xfId="1" applyNumberFormat="1" applyFont="1" applyFill="1" applyBorder="1" applyAlignment="1"/>
    <xf numFmtId="0" fontId="7" fillId="3" borderId="2" xfId="1" applyNumberFormat="1" applyFont="1" applyFill="1" applyBorder="1" applyAlignment="1"/>
    <xf numFmtId="0" fontId="7" fillId="3" borderId="30" xfId="1" applyNumberFormat="1" applyFont="1" applyFill="1" applyBorder="1" applyAlignment="1"/>
    <xf numFmtId="0" fontId="7" fillId="3" borderId="0" xfId="1" applyNumberFormat="1" applyFont="1" applyFill="1" applyBorder="1" applyAlignment="1"/>
    <xf numFmtId="0" fontId="26" fillId="3" borderId="4" xfId="1" applyNumberFormat="1" applyFont="1" applyFill="1" applyBorder="1" applyAlignment="1"/>
    <xf numFmtId="0" fontId="2" fillId="3" borderId="0" xfId="1" applyNumberFormat="1" applyFont="1" applyFill="1" applyBorder="1" applyAlignment="1">
      <alignment horizontal="center"/>
    </xf>
    <xf numFmtId="0" fontId="2" fillId="3" borderId="1" xfId="1" applyNumberFormat="1" applyFont="1" applyFill="1" applyBorder="1" applyAlignment="1">
      <alignment horizontal="center"/>
    </xf>
    <xf numFmtId="0" fontId="24" fillId="3" borderId="29" xfId="1" applyNumberFormat="1" applyFont="1" applyFill="1" applyBorder="1" applyAlignment="1"/>
    <xf numFmtId="0" fontId="16" fillId="3" borderId="27" xfId="1" applyNumberFormat="1" applyFont="1" applyFill="1" applyBorder="1"/>
    <xf numFmtId="0" fontId="16" fillId="3" borderId="5" xfId="1" applyNumberFormat="1" applyFont="1" applyFill="1" applyBorder="1"/>
    <xf numFmtId="0" fontId="3" fillId="3" borderId="5" xfId="1" applyNumberFormat="1" applyFont="1" applyFill="1" applyBorder="1"/>
    <xf numFmtId="0" fontId="8" fillId="3" borderId="5" xfId="1" applyNumberFormat="1" applyFont="1" applyFill="1" applyBorder="1"/>
    <xf numFmtId="0" fontId="3" fillId="3" borderId="6" xfId="1" applyNumberFormat="1" applyFont="1" applyFill="1" applyBorder="1"/>
    <xf numFmtId="0" fontId="24" fillId="3" borderId="38" xfId="1" applyNumberFormat="1" applyFont="1" applyFill="1" applyBorder="1" applyAlignment="1"/>
    <xf numFmtId="0" fontId="24" fillId="3" borderId="48" xfId="1" applyNumberFormat="1" applyFont="1" applyFill="1" applyBorder="1" applyAlignment="1">
      <alignment horizontal="center"/>
    </xf>
    <xf numFmtId="0" fontId="25" fillId="3" borderId="48" xfId="1" applyNumberFormat="1" applyFont="1" applyFill="1" applyBorder="1" applyAlignment="1">
      <alignment horizontal="center"/>
    </xf>
    <xf numFmtId="0" fontId="24" fillId="3" borderId="29" xfId="1" applyNumberFormat="1" applyFont="1" applyFill="1" applyBorder="1"/>
    <xf numFmtId="0" fontId="7" fillId="3" borderId="31" xfId="1" applyNumberFormat="1" applyFont="1" applyFill="1" applyBorder="1"/>
    <xf numFmtId="0" fontId="4" fillId="3" borderId="38" xfId="1" applyNumberFormat="1" applyFont="1" applyFill="1" applyBorder="1" applyAlignment="1"/>
    <xf numFmtId="0" fontId="4" fillId="3" borderId="0" xfId="1" applyNumberFormat="1" applyFont="1" applyFill="1" applyBorder="1" applyAlignment="1"/>
    <xf numFmtId="0" fontId="4" fillId="3" borderId="4" xfId="1" applyNumberFormat="1" applyFont="1" applyFill="1" applyBorder="1" applyAlignment="1"/>
    <xf numFmtId="0" fontId="13" fillId="3" borderId="4" xfId="1" applyNumberFormat="1" applyFont="1" applyFill="1" applyBorder="1" applyAlignment="1"/>
    <xf numFmtId="0" fontId="12" fillId="3" borderId="4" xfId="1" applyNumberFormat="1" applyFont="1" applyFill="1" applyBorder="1" applyAlignment="1"/>
    <xf numFmtId="0" fontId="4" fillId="3" borderId="4" xfId="1" applyNumberFormat="1" applyFont="1" applyFill="1" applyBorder="1" applyAlignment="1">
      <alignment horizontal="center"/>
    </xf>
    <xf numFmtId="0" fontId="4" fillId="3" borderId="28" xfId="1" applyNumberFormat="1" applyFont="1" applyFill="1" applyBorder="1" applyAlignment="1">
      <alignment horizontal="center"/>
    </xf>
    <xf numFmtId="0" fontId="15" fillId="3" borderId="27" xfId="1" applyNumberFormat="1" applyFont="1" applyFill="1" applyBorder="1"/>
    <xf numFmtId="0" fontId="6" fillId="3" borderId="4" xfId="1" applyNumberFormat="1" applyFont="1" applyFill="1" applyBorder="1"/>
    <xf numFmtId="0" fontId="15" fillId="3" borderId="4" xfId="1" applyNumberFormat="1" applyFont="1" applyFill="1" applyBorder="1"/>
    <xf numFmtId="0" fontId="17" fillId="3" borderId="4" xfId="1" applyNumberFormat="1" applyFont="1" applyFill="1" applyBorder="1"/>
    <xf numFmtId="0" fontId="6" fillId="3" borderId="28" xfId="1" applyNumberFormat="1" applyFont="1" applyFill="1" applyBorder="1"/>
    <xf numFmtId="0" fontId="5" fillId="3" borderId="2" xfId="1" applyNumberFormat="1" applyFont="1" applyFill="1" applyBorder="1" applyAlignment="1"/>
    <xf numFmtId="0" fontId="5" fillId="3" borderId="30" xfId="1" applyNumberFormat="1" applyFont="1" applyFill="1" applyBorder="1" applyAlignment="1"/>
    <xf numFmtId="0" fontId="5" fillId="3" borderId="5" xfId="1" applyNumberFormat="1" applyFont="1" applyFill="1" applyBorder="1" applyAlignment="1"/>
    <xf numFmtId="0" fontId="25" fillId="3" borderId="10" xfId="1" applyNumberFormat="1" applyFont="1" applyFill="1" applyBorder="1" applyAlignment="1">
      <alignment horizontal="center"/>
    </xf>
    <xf numFmtId="0" fontId="6" fillId="3" borderId="27" xfId="1" applyNumberFormat="1" applyFont="1" applyFill="1" applyBorder="1"/>
    <xf numFmtId="0" fontId="15" fillId="3" borderId="29" xfId="1" applyNumberFormat="1" applyFont="1" applyFill="1" applyBorder="1"/>
    <xf numFmtId="0" fontId="6" fillId="3" borderId="31" xfId="1" applyNumberFormat="1" applyFont="1" applyFill="1" applyBorder="1"/>
    <xf numFmtId="0" fontId="25" fillId="3" borderId="43" xfId="1" applyNumberFormat="1" applyFont="1" applyFill="1" applyBorder="1" applyAlignment="1">
      <alignment horizontal="center"/>
    </xf>
    <xf numFmtId="0" fontId="25" fillId="3" borderId="35" xfId="1" applyNumberFormat="1" applyFont="1" applyFill="1" applyBorder="1" applyAlignment="1">
      <alignment horizontal="center"/>
    </xf>
    <xf numFmtId="0" fontId="25" fillId="3" borderId="25" xfId="1" applyNumberFormat="1" applyFont="1" applyFill="1" applyBorder="1" applyAlignment="1">
      <alignment horizontal="center"/>
    </xf>
    <xf numFmtId="49" fontId="24" fillId="3" borderId="0" xfId="1" applyNumberFormat="1" applyFont="1" applyFill="1" applyBorder="1" applyAlignment="1">
      <alignment horizontal="center"/>
    </xf>
    <xf numFmtId="0" fontId="24" fillId="3" borderId="27" xfId="1" applyNumberFormat="1" applyFont="1" applyFill="1" applyBorder="1"/>
    <xf numFmtId="0" fontId="7" fillId="3" borderId="4" xfId="1" applyNumberFormat="1" applyFont="1" applyFill="1" applyBorder="1"/>
    <xf numFmtId="0" fontId="24" fillId="3" borderId="4" xfId="1" applyNumberFormat="1" applyFont="1" applyFill="1" applyBorder="1"/>
    <xf numFmtId="0" fontId="7" fillId="3" borderId="28" xfId="1" applyNumberFormat="1" applyFont="1" applyFill="1" applyBorder="1"/>
    <xf numFmtId="0" fontId="25" fillId="3" borderId="51" xfId="1" applyNumberFormat="1" applyFont="1" applyFill="1" applyBorder="1" applyAlignment="1"/>
    <xf numFmtId="0" fontId="6" fillId="3" borderId="9" xfId="1" applyNumberFormat="1" applyFont="1" applyFill="1" applyBorder="1" applyAlignment="1"/>
    <xf numFmtId="0" fontId="16" fillId="3" borderId="25" xfId="1" applyNumberFormat="1" applyFont="1" applyFill="1" applyBorder="1" applyAlignment="1">
      <alignment horizontal="center"/>
    </xf>
    <xf numFmtId="0" fontId="16" fillId="3" borderId="26" xfId="1" applyNumberFormat="1" applyFont="1" applyFill="1" applyBorder="1" applyAlignment="1">
      <alignment horizontal="center"/>
    </xf>
    <xf numFmtId="0" fontId="29" fillId="3" borderId="5" xfId="1" applyNumberFormat="1" applyFont="1" applyFill="1" applyBorder="1"/>
    <xf numFmtId="0" fontId="24" fillId="3" borderId="0" xfId="1" applyNumberFormat="1" applyFont="1" applyFill="1" applyBorder="1" applyAlignment="1">
      <alignment horizontal="left"/>
    </xf>
    <xf numFmtId="0" fontId="2" fillId="3" borderId="4" xfId="0" applyFont="1" applyFill="1" applyBorder="1"/>
    <xf numFmtId="0" fontId="16" fillId="3" borderId="4" xfId="0" applyFont="1" applyFill="1" applyBorder="1"/>
    <xf numFmtId="0" fontId="24" fillId="3" borderId="4" xfId="1" applyNumberFormat="1" applyFont="1" applyFill="1" applyBorder="1" applyAlignment="1">
      <alignment horizontal="center"/>
    </xf>
    <xf numFmtId="2" fontId="24" fillId="3" borderId="0" xfId="1" applyNumberFormat="1" applyFont="1" applyFill="1" applyBorder="1" applyAlignment="1">
      <alignment horizontal="center"/>
    </xf>
    <xf numFmtId="16" fontId="24" fillId="3" borderId="0" xfId="1" applyNumberFormat="1" applyFont="1" applyFill="1" applyBorder="1" applyAlignment="1">
      <alignment horizontal="center"/>
    </xf>
    <xf numFmtId="0" fontId="2" fillId="3" borderId="7" xfId="1" applyNumberFormat="1" applyFont="1" applyFill="1" applyBorder="1" applyAlignment="1"/>
    <xf numFmtId="0" fontId="16" fillId="3" borderId="10" xfId="1" applyNumberFormat="1" applyFont="1" applyFill="1" applyBorder="1" applyAlignment="1"/>
    <xf numFmtId="0" fontId="7" fillId="3" borderId="5" xfId="0" applyNumberFormat="1" applyFont="1" applyFill="1" applyBorder="1"/>
    <xf numFmtId="0" fontId="6" fillId="3" borderId="10" xfId="0" applyNumberFormat="1" applyFont="1" applyFill="1" applyBorder="1"/>
    <xf numFmtId="0" fontId="6" fillId="3" borderId="52" xfId="0" applyNumberFormat="1" applyFont="1" applyFill="1" applyBorder="1"/>
    <xf numFmtId="2" fontId="6" fillId="3" borderId="52" xfId="0" applyNumberFormat="1" applyFont="1" applyFill="1" applyBorder="1"/>
    <xf numFmtId="164" fontId="6" fillId="3" borderId="52" xfId="0" applyNumberFormat="1" applyFont="1" applyFill="1" applyBorder="1"/>
    <xf numFmtId="164" fontId="16" fillId="3" borderId="17" xfId="1" applyNumberFormat="1" applyFont="1" applyFill="1" applyBorder="1" applyAlignment="1">
      <alignment horizontal="center"/>
    </xf>
    <xf numFmtId="0" fontId="20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4" fillId="3" borderId="0" xfId="0" applyFont="1" applyFill="1" applyBorder="1"/>
    <xf numFmtId="0" fontId="21" fillId="3" borderId="0" xfId="0" applyFont="1" applyFill="1" applyBorder="1"/>
    <xf numFmtId="0" fontId="3" fillId="3" borderId="0" xfId="0" applyFont="1" applyFill="1" applyBorder="1" applyAlignment="1"/>
    <xf numFmtId="0" fontId="22" fillId="3" borderId="0" xfId="1" applyNumberFormat="1" applyFont="1" applyFill="1" applyBorder="1"/>
    <xf numFmtId="0" fontId="3" fillId="3" borderId="0" xfId="1" applyNumberFormat="1" applyFont="1" applyFill="1" applyBorder="1"/>
    <xf numFmtId="0" fontId="3" fillId="3" borderId="4" xfId="0" applyFont="1" applyFill="1" applyBorder="1"/>
    <xf numFmtId="0" fontId="2" fillId="3" borderId="28" xfId="0" applyFont="1" applyFill="1" applyBorder="1"/>
    <xf numFmtId="0" fontId="20" fillId="3" borderId="38" xfId="0" applyFont="1" applyFill="1" applyBorder="1"/>
    <xf numFmtId="0" fontId="20" fillId="3" borderId="48" xfId="0" applyFont="1" applyFill="1" applyBorder="1"/>
    <xf numFmtId="0" fontId="20" fillId="3" borderId="38" xfId="1" applyNumberFormat="1" applyFont="1" applyFill="1" applyBorder="1"/>
    <xf numFmtId="0" fontId="22" fillId="3" borderId="48" xfId="1" applyNumberFormat="1" applyFont="1" applyFill="1" applyBorder="1"/>
    <xf numFmtId="2" fontId="25" fillId="3" borderId="48" xfId="1" applyNumberFormat="1" applyFont="1" applyFill="1" applyBorder="1" applyAlignment="1">
      <alignment horizontal="center"/>
    </xf>
    <xf numFmtId="0" fontId="35" fillId="3" borderId="27" xfId="0" applyFont="1" applyFill="1" applyBorder="1"/>
    <xf numFmtId="0" fontId="25" fillId="3" borderId="16" xfId="1" applyNumberFormat="1" applyFont="1" applyFill="1" applyBorder="1" applyAlignment="1">
      <alignment horizontal="left"/>
    </xf>
    <xf numFmtId="0" fontId="25" fillId="3" borderId="15" xfId="1" applyNumberFormat="1" applyFont="1" applyFill="1" applyBorder="1" applyAlignment="1">
      <alignment horizontal="left"/>
    </xf>
    <xf numFmtId="164" fontId="24" fillId="3" borderId="1" xfId="1" applyNumberFormat="1" applyFont="1" applyFill="1" applyBorder="1" applyAlignment="1">
      <alignment horizontal="center"/>
    </xf>
    <xf numFmtId="2" fontId="6" fillId="3" borderId="52" xfId="0" applyNumberFormat="1" applyFont="1" applyFill="1" applyBorder="1" applyAlignment="1">
      <alignment horizontal="center"/>
    </xf>
    <xf numFmtId="0" fontId="6" fillId="3" borderId="52" xfId="0" applyNumberFormat="1" applyFont="1" applyFill="1" applyBorder="1" applyAlignment="1">
      <alignment horizontal="center"/>
    </xf>
    <xf numFmtId="0" fontId="6" fillId="3" borderId="53" xfId="0" applyNumberFormat="1" applyFont="1" applyFill="1" applyBorder="1" applyAlignment="1">
      <alignment horizontal="center"/>
    </xf>
    <xf numFmtId="0" fontId="0" fillId="0" borderId="0" xfId="0" applyBorder="1"/>
    <xf numFmtId="0" fontId="36" fillId="0" borderId="0" xfId="0" applyFont="1" applyBorder="1"/>
    <xf numFmtId="0" fontId="37" fillId="0" borderId="54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7" xfId="0" applyFont="1" applyBorder="1"/>
    <xf numFmtId="0" fontId="37" fillId="0" borderId="9" xfId="0" applyFont="1" applyBorder="1"/>
    <xf numFmtId="0" fontId="37" fillId="0" borderId="55" xfId="0" applyFont="1" applyBorder="1" applyAlignment="1">
      <alignment horizontal="center"/>
    </xf>
    <xf numFmtId="0" fontId="37" fillId="0" borderId="56" xfId="0" applyFont="1" applyBorder="1" applyAlignment="1">
      <alignment horizontal="center"/>
    </xf>
    <xf numFmtId="0" fontId="37" fillId="0" borderId="56" xfId="0" applyFont="1" applyBorder="1"/>
    <xf numFmtId="0" fontId="37" fillId="0" borderId="57" xfId="0" applyFont="1" applyBorder="1"/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9" xfId="0" applyBorder="1"/>
    <xf numFmtId="0" fontId="0" fillId="0" borderId="60" xfId="0" applyBorder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2" xfId="0" applyBorder="1"/>
    <xf numFmtId="0" fontId="0" fillId="0" borderId="63" xfId="0" applyBorder="1"/>
    <xf numFmtId="0" fontId="38" fillId="0" borderId="4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38" xfId="0" applyFont="1" applyBorder="1" applyAlignment="1">
      <alignment horizontal="center"/>
    </xf>
    <xf numFmtId="2" fontId="37" fillId="0" borderId="53" xfId="0" applyNumberFormat="1" applyFont="1" applyBorder="1" applyAlignment="1">
      <alignment horizontal="center"/>
    </xf>
    <xf numFmtId="2" fontId="37" fillId="0" borderId="52" xfId="0" applyNumberFormat="1" applyFont="1" applyBorder="1" applyAlignment="1">
      <alignment horizontal="center"/>
    </xf>
    <xf numFmtId="0" fontId="37" fillId="0" borderId="49" xfId="0" applyFont="1" applyBorder="1" applyAlignment="1">
      <alignment horizontal="center"/>
    </xf>
    <xf numFmtId="2" fontId="37" fillId="0" borderId="54" xfId="0" applyNumberFormat="1" applyFont="1" applyBorder="1" applyAlignment="1">
      <alignment horizontal="center"/>
    </xf>
    <xf numFmtId="2" fontId="37" fillId="0" borderId="7" xfId="0" applyNumberFormat="1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0" fontId="0" fillId="0" borderId="66" xfId="0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6" xfId="0" applyNumberForma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7" xfId="0" applyBorder="1" applyAlignment="1">
      <alignment horizontal="left"/>
    </xf>
    <xf numFmtId="2" fontId="0" fillId="0" borderId="6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0" fontId="38" fillId="0" borderId="0" xfId="0" applyFont="1" applyBorder="1" applyAlignment="1">
      <alignment horizontal="left"/>
    </xf>
    <xf numFmtId="0" fontId="15" fillId="3" borderId="0" xfId="1" applyNumberFormat="1" applyFont="1" applyFill="1" applyBorder="1" applyAlignment="1">
      <alignment horizontal="center"/>
    </xf>
    <xf numFmtId="0" fontId="14" fillId="3" borderId="54" xfId="1" applyNumberFormat="1" applyFont="1" applyFill="1" applyBorder="1" applyAlignment="1">
      <alignment horizontal="center"/>
    </xf>
    <xf numFmtId="0" fontId="14" fillId="3" borderId="34" xfId="1" applyNumberFormat="1" applyFont="1" applyFill="1" applyBorder="1" applyAlignment="1">
      <alignment horizontal="center"/>
    </xf>
    <xf numFmtId="0" fontId="14" fillId="3" borderId="25" xfId="1" applyNumberFormat="1" applyFont="1" applyFill="1" applyBorder="1" applyAlignment="1">
      <alignment horizontal="center"/>
    </xf>
    <xf numFmtId="0" fontId="14" fillId="3" borderId="37" xfId="1" applyNumberFormat="1" applyFont="1" applyFill="1" applyBorder="1" applyAlignment="1">
      <alignment horizontal="center"/>
    </xf>
    <xf numFmtId="0" fontId="14" fillId="3" borderId="7" xfId="1" applyNumberFormat="1" applyFont="1" applyFill="1" applyBorder="1" applyAlignment="1">
      <alignment horizontal="center"/>
    </xf>
    <xf numFmtId="0" fontId="14" fillId="3" borderId="9" xfId="1" applyNumberFormat="1" applyFont="1" applyFill="1" applyBorder="1" applyAlignment="1">
      <alignment horizontal="center"/>
    </xf>
    <xf numFmtId="0" fontId="14" fillId="3" borderId="0" xfId="1" applyNumberFormat="1" applyFont="1" applyFill="1" applyBorder="1" applyAlignment="1">
      <alignment horizontal="left"/>
    </xf>
    <xf numFmtId="0" fontId="18" fillId="3" borderId="0" xfId="1" applyNumberFormat="1" applyFont="1" applyFill="1" applyBorder="1" applyAlignment="1">
      <alignment horizontal="left"/>
    </xf>
    <xf numFmtId="0" fontId="14" fillId="3" borderId="67" xfId="1" applyNumberFormat="1" applyFont="1" applyFill="1" applyBorder="1" applyAlignment="1">
      <alignment horizontal="center"/>
    </xf>
    <xf numFmtId="0" fontId="18" fillId="3" borderId="12" xfId="1" applyNumberFormat="1" applyFont="1" applyFill="1" applyBorder="1" applyAlignment="1"/>
    <xf numFmtId="0" fontId="17" fillId="3" borderId="33" xfId="1" applyNumberFormat="1" applyFont="1" applyFill="1" applyBorder="1" applyAlignment="1"/>
    <xf numFmtId="0" fontId="14" fillId="3" borderId="36" xfId="1" applyNumberFormat="1" applyFont="1" applyFill="1" applyBorder="1" applyAlignment="1">
      <alignment horizontal="left"/>
    </xf>
    <xf numFmtId="0" fontId="14" fillId="3" borderId="3" xfId="1" applyNumberFormat="1" applyFont="1" applyFill="1" applyBorder="1" applyAlignment="1">
      <alignment horizontal="center"/>
    </xf>
    <xf numFmtId="0" fontId="14" fillId="3" borderId="27" xfId="1" applyNumberFormat="1" applyFont="1" applyFill="1" applyBorder="1" applyAlignment="1">
      <alignment horizontal="center"/>
    </xf>
    <xf numFmtId="0" fontId="31" fillId="3" borderId="0" xfId="1" applyNumberFormat="1" applyFont="1" applyFill="1" applyBorder="1" applyAlignment="1">
      <alignment horizontal="center"/>
    </xf>
    <xf numFmtId="0" fontId="0" fillId="0" borderId="2" xfId="0" applyBorder="1"/>
    <xf numFmtId="0" fontId="40" fillId="0" borderId="2" xfId="0" applyFont="1" applyBorder="1"/>
    <xf numFmtId="0" fontId="37" fillId="0" borderId="2" xfId="0" applyFont="1" applyBorder="1"/>
    <xf numFmtId="0" fontId="4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workbookViewId="0">
      <selection activeCell="D68" sqref="D68"/>
    </sheetView>
  </sheetViews>
  <sheetFormatPr defaultRowHeight="15" x14ac:dyDescent="0.25"/>
  <cols>
    <col min="1" max="1" width="7.140625" style="3" customWidth="1"/>
    <col min="2" max="4" width="9.140625" style="3"/>
    <col min="5" max="5" width="15.5703125" style="3" customWidth="1"/>
    <col min="6" max="6" width="6.85546875" style="3" hidden="1" customWidth="1"/>
    <col min="7" max="7" width="7.85546875" style="3" customWidth="1"/>
    <col min="8" max="8" width="6.85546875" style="3" customWidth="1"/>
    <col min="9" max="9" width="6.7109375" style="3" customWidth="1"/>
    <col min="10" max="10" width="7.28515625" style="3" customWidth="1"/>
    <col min="11" max="11" width="8.140625" style="3" customWidth="1"/>
    <col min="12" max="12" width="6.85546875" style="3" customWidth="1"/>
    <col min="13" max="13" width="6.7109375" style="3" customWidth="1"/>
    <col min="14" max="14" width="7.140625" style="3" customWidth="1"/>
    <col min="15" max="15" width="6.5703125" style="3" customWidth="1"/>
    <col min="16" max="16" width="7.5703125" style="3" customWidth="1"/>
    <col min="17" max="17" width="7.7109375" style="3" customWidth="1"/>
    <col min="18" max="18" width="7.28515625" style="3" customWidth="1"/>
    <col min="19" max="19" width="7" style="3" customWidth="1"/>
    <col min="20" max="16384" width="9.140625" style="3"/>
  </cols>
  <sheetData>
    <row r="1" spans="1:19" ht="0.75" customHeight="1" thickBot="1" x14ac:dyDescent="0.3">
      <c r="G1" s="34"/>
    </row>
    <row r="2" spans="1:19" ht="16.5" hidden="1" customHeight="1" x14ac:dyDescent="0.25">
      <c r="E2" s="33"/>
    </row>
    <row r="3" spans="1:19" ht="6.75" hidden="1" customHeight="1" x14ac:dyDescent="0.25">
      <c r="A3" s="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40.5" customHeight="1" thickBot="1" x14ac:dyDescent="0.3">
      <c r="A4" s="286" t="s">
        <v>64</v>
      </c>
      <c r="B4" s="48"/>
      <c r="C4" s="48"/>
      <c r="D4" s="261" t="s">
        <v>69</v>
      </c>
      <c r="E4" s="48"/>
      <c r="F4" s="48"/>
      <c r="G4" s="48"/>
      <c r="H4" s="301"/>
      <c r="I4" s="301"/>
      <c r="J4" s="48"/>
      <c r="K4" s="48"/>
      <c r="L4" s="48"/>
      <c r="M4" s="48"/>
      <c r="N4" s="48"/>
      <c r="O4" s="48"/>
      <c r="P4" s="48"/>
      <c r="Q4" s="48"/>
      <c r="R4" s="48"/>
      <c r="S4" s="49"/>
    </row>
    <row r="5" spans="1:19" ht="12.75" hidden="1" customHeight="1" x14ac:dyDescent="0.25">
      <c r="A5" s="144" t="s">
        <v>2</v>
      </c>
      <c r="B5" s="145"/>
      <c r="C5" s="146" t="s">
        <v>3</v>
      </c>
      <c r="D5" s="146"/>
      <c r="E5" s="146"/>
      <c r="F5" s="147" t="s">
        <v>4</v>
      </c>
      <c r="G5" s="148" t="s">
        <v>5</v>
      </c>
      <c r="H5" s="149" t="s">
        <v>58</v>
      </c>
      <c r="I5" s="150"/>
      <c r="J5" s="151"/>
      <c r="K5" s="152" t="s">
        <v>6</v>
      </c>
      <c r="L5" s="153" t="s">
        <v>57</v>
      </c>
      <c r="M5" s="154"/>
      <c r="N5" s="155"/>
      <c r="O5" s="156"/>
      <c r="P5" s="149" t="s">
        <v>56</v>
      </c>
      <c r="Q5" s="154"/>
      <c r="R5" s="155"/>
      <c r="S5" s="157"/>
    </row>
    <row r="6" spans="1:19" ht="12" hidden="1" customHeight="1" x14ac:dyDescent="0.25">
      <c r="A6" s="158" t="s">
        <v>46</v>
      </c>
      <c r="B6" s="159" t="s">
        <v>59</v>
      </c>
      <c r="C6" s="160"/>
      <c r="D6" s="160"/>
      <c r="E6" s="160"/>
      <c r="F6" s="161" t="s">
        <v>7</v>
      </c>
      <c r="G6" s="162" t="s">
        <v>45</v>
      </c>
      <c r="H6" s="163" t="s">
        <v>8</v>
      </c>
      <c r="I6" s="164" t="s">
        <v>9</v>
      </c>
      <c r="J6" s="165" t="s">
        <v>10</v>
      </c>
      <c r="K6" s="166" t="s">
        <v>11</v>
      </c>
      <c r="L6" s="163" t="s">
        <v>12</v>
      </c>
      <c r="M6" s="164" t="s">
        <v>13</v>
      </c>
      <c r="N6" s="164" t="s">
        <v>14</v>
      </c>
      <c r="O6" s="164" t="s">
        <v>15</v>
      </c>
      <c r="P6" s="164" t="s">
        <v>16</v>
      </c>
      <c r="Q6" s="164" t="s">
        <v>17</v>
      </c>
      <c r="R6" s="164" t="s">
        <v>18</v>
      </c>
      <c r="S6" s="167" t="s">
        <v>19</v>
      </c>
    </row>
    <row r="7" spans="1:19" ht="20.25" customHeight="1" thickBot="1" x14ac:dyDescent="0.3">
      <c r="A7" s="220">
        <v>1</v>
      </c>
      <c r="B7" s="58"/>
      <c r="C7" s="58">
        <v>2</v>
      </c>
      <c r="D7" s="58"/>
      <c r="E7" s="221"/>
      <c r="F7" s="58"/>
      <c r="G7" s="195">
        <v>3</v>
      </c>
      <c r="H7" s="196">
        <v>4</v>
      </c>
      <c r="I7" s="196">
        <v>5</v>
      </c>
      <c r="J7" s="196">
        <v>6</v>
      </c>
      <c r="K7" s="164">
        <v>7</v>
      </c>
      <c r="L7" s="196">
        <v>8</v>
      </c>
      <c r="M7" s="196">
        <v>9</v>
      </c>
      <c r="N7" s="196">
        <v>10</v>
      </c>
      <c r="O7" s="196">
        <v>11</v>
      </c>
      <c r="P7" s="196">
        <v>12</v>
      </c>
      <c r="Q7" s="196">
        <v>13</v>
      </c>
      <c r="R7" s="196">
        <v>14</v>
      </c>
      <c r="S7" s="197">
        <v>15</v>
      </c>
    </row>
    <row r="8" spans="1:19" ht="15.75" customHeight="1" x14ac:dyDescent="0.25">
      <c r="A8" s="222"/>
      <c r="B8" s="134"/>
      <c r="C8" s="134"/>
      <c r="D8" s="134"/>
      <c r="E8" s="134"/>
      <c r="F8" s="223"/>
      <c r="G8" s="224"/>
      <c r="H8" s="256"/>
      <c r="I8" s="226"/>
      <c r="J8" s="226"/>
      <c r="K8" s="223"/>
      <c r="L8" s="223"/>
      <c r="M8" s="227"/>
      <c r="N8" s="227"/>
      <c r="O8" s="227"/>
      <c r="P8" s="227"/>
      <c r="Q8" s="227"/>
      <c r="R8" s="227"/>
      <c r="S8" s="228"/>
    </row>
    <row r="9" spans="1:19" ht="13.5" hidden="1" customHeight="1" x14ac:dyDescent="0.25">
      <c r="A9" s="265"/>
      <c r="B9" s="134"/>
      <c r="C9" s="134"/>
      <c r="D9" s="202"/>
      <c r="E9" s="202"/>
      <c r="F9" s="134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66"/>
    </row>
    <row r="10" spans="1:19" ht="13.5" hidden="1" customHeight="1" x14ac:dyDescent="0.25">
      <c r="A10" s="265"/>
      <c r="B10" s="134"/>
      <c r="C10" s="134"/>
      <c r="D10" s="134"/>
      <c r="E10" s="202"/>
      <c r="F10" s="134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66"/>
    </row>
    <row r="11" spans="1:19" ht="13.5" hidden="1" customHeight="1" x14ac:dyDescent="0.25">
      <c r="A11" s="265"/>
      <c r="B11" s="134"/>
      <c r="C11" s="134"/>
      <c r="D11" s="134"/>
      <c r="E11" s="202"/>
      <c r="F11" s="134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66"/>
    </row>
    <row r="12" spans="1:19" hidden="1" x14ac:dyDescent="0.25">
      <c r="A12" s="265"/>
      <c r="B12" s="134"/>
      <c r="C12" s="134"/>
      <c r="D12" s="134"/>
      <c r="E12" s="202"/>
      <c r="F12" s="134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66"/>
    </row>
    <row r="13" spans="1:19" hidden="1" x14ac:dyDescent="0.25">
      <c r="A13" s="265"/>
      <c r="B13" s="134"/>
      <c r="C13" s="134"/>
      <c r="D13" s="134"/>
      <c r="E13" s="202"/>
      <c r="F13" s="134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66"/>
    </row>
    <row r="14" spans="1:19" ht="15" hidden="1" customHeight="1" x14ac:dyDescent="0.25">
      <c r="A14" s="265"/>
      <c r="B14" s="134"/>
      <c r="C14" s="134"/>
      <c r="D14" s="134"/>
      <c r="E14" s="202"/>
      <c r="F14" s="134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66"/>
    </row>
    <row r="15" spans="1:19" hidden="1" x14ac:dyDescent="0.25">
      <c r="A15" s="265"/>
      <c r="B15" s="134"/>
      <c r="C15" s="134"/>
      <c r="D15" s="134"/>
      <c r="E15" s="202"/>
      <c r="F15" s="134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66"/>
    </row>
    <row r="16" spans="1:19" hidden="1" x14ac:dyDescent="0.25">
      <c r="A16" s="265"/>
      <c r="B16" s="134"/>
      <c r="C16" s="134"/>
      <c r="D16" s="134"/>
      <c r="E16" s="202"/>
      <c r="F16" s="134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66"/>
    </row>
    <row r="17" spans="1:19" hidden="1" x14ac:dyDescent="0.25">
      <c r="A17" s="265"/>
      <c r="B17" s="134"/>
      <c r="C17" s="134"/>
      <c r="D17" s="134"/>
      <c r="E17" s="202"/>
      <c r="F17" s="134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66"/>
    </row>
    <row r="18" spans="1:19" hidden="1" x14ac:dyDescent="0.25">
      <c r="A18" s="265"/>
      <c r="B18" s="134"/>
      <c r="C18" s="134"/>
      <c r="D18" s="134"/>
      <c r="E18" s="202"/>
      <c r="F18" s="134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66"/>
    </row>
    <row r="19" spans="1:19" ht="1.5" hidden="1" customHeight="1" x14ac:dyDescent="0.25">
      <c r="A19" s="265"/>
      <c r="B19" s="134"/>
      <c r="C19" s="134"/>
      <c r="D19" s="134"/>
      <c r="E19" s="202"/>
      <c r="F19" s="134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66"/>
    </row>
    <row r="20" spans="1:19" ht="14.25" hidden="1" customHeight="1" x14ac:dyDescent="0.25">
      <c r="A20" s="265"/>
      <c r="B20" s="134"/>
      <c r="C20" s="134"/>
      <c r="D20" s="134"/>
      <c r="E20" s="202"/>
      <c r="F20" s="134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66"/>
    </row>
    <row r="21" spans="1:19" ht="15" hidden="1" customHeight="1" x14ac:dyDescent="0.25">
      <c r="A21" s="265"/>
      <c r="B21" s="134"/>
      <c r="C21" s="201"/>
      <c r="D21" s="201"/>
      <c r="E21" s="202"/>
      <c r="F21" s="134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66"/>
    </row>
    <row r="22" spans="1:19" ht="0.75" hidden="1" customHeight="1" x14ac:dyDescent="0.25">
      <c r="A22" s="133"/>
      <c r="B22" s="134"/>
      <c r="C22" s="134"/>
      <c r="D22" s="134"/>
      <c r="E22" s="202"/>
      <c r="F22" s="134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67"/>
    </row>
    <row r="23" spans="1:19" ht="15.75" hidden="1" customHeight="1" x14ac:dyDescent="0.25">
      <c r="A23" s="133"/>
      <c r="B23" s="134"/>
      <c r="C23" s="134"/>
      <c r="D23" s="134"/>
      <c r="E23" s="202"/>
      <c r="F23" s="134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67"/>
    </row>
    <row r="24" spans="1:19" ht="20.25" customHeight="1" thickBot="1" x14ac:dyDescent="0.3">
      <c r="A24" s="73"/>
      <c r="B24" s="81"/>
      <c r="C24" s="81"/>
      <c r="D24" s="81"/>
      <c r="E24" s="105"/>
      <c r="F24" s="106"/>
      <c r="G24" s="231" t="s">
        <v>135</v>
      </c>
      <c r="H24" s="107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</row>
    <row r="25" spans="1:19" ht="16.5" customHeight="1" x14ac:dyDescent="0.25">
      <c r="A25" s="85" t="s">
        <v>147</v>
      </c>
      <c r="B25" s="240" t="s">
        <v>148</v>
      </c>
      <c r="C25" s="240"/>
      <c r="D25" s="241"/>
      <c r="E25" s="88"/>
      <c r="F25" s="86"/>
      <c r="G25" s="88">
        <v>50</v>
      </c>
      <c r="H25" s="88">
        <v>6.03</v>
      </c>
      <c r="I25" s="88">
        <v>3.67</v>
      </c>
      <c r="J25" s="88">
        <v>14.84</v>
      </c>
      <c r="K25" s="88">
        <v>117</v>
      </c>
      <c r="L25" s="88">
        <v>0.06</v>
      </c>
      <c r="M25" s="88">
        <v>0.06</v>
      </c>
      <c r="N25" s="88">
        <v>31.5</v>
      </c>
      <c r="O25" s="88">
        <v>0</v>
      </c>
      <c r="P25" s="88">
        <v>150</v>
      </c>
      <c r="Q25" s="88">
        <v>90</v>
      </c>
      <c r="R25" s="88">
        <v>8.25</v>
      </c>
      <c r="S25" s="210">
        <v>0.11</v>
      </c>
    </row>
    <row r="26" spans="1:19" ht="18.75" customHeight="1" x14ac:dyDescent="0.25">
      <c r="A26" s="91" t="s">
        <v>113</v>
      </c>
      <c r="B26" s="242" t="s">
        <v>114</v>
      </c>
      <c r="C26" s="242"/>
      <c r="D26" s="242"/>
      <c r="E26" s="111"/>
      <c r="F26" s="92"/>
      <c r="G26" s="111">
        <v>200</v>
      </c>
      <c r="H26" s="111">
        <v>6.39</v>
      </c>
      <c r="I26" s="111">
        <v>8.1300000000000008</v>
      </c>
      <c r="J26" s="111">
        <v>34.24</v>
      </c>
      <c r="K26" s="111">
        <v>235.23</v>
      </c>
      <c r="L26" s="111">
        <v>0</v>
      </c>
      <c r="M26" s="111">
        <v>1.33</v>
      </c>
      <c r="N26" s="111">
        <v>0.04</v>
      </c>
      <c r="O26" s="111">
        <v>0.15</v>
      </c>
      <c r="P26" s="111">
        <v>130.13</v>
      </c>
      <c r="Q26" s="111">
        <v>140</v>
      </c>
      <c r="R26" s="111">
        <v>30.67</v>
      </c>
      <c r="S26" s="112">
        <v>0.44</v>
      </c>
    </row>
    <row r="27" spans="1:19" ht="17.25" customHeight="1" x14ac:dyDescent="0.25">
      <c r="A27" s="91" t="s">
        <v>209</v>
      </c>
      <c r="B27" s="242" t="s">
        <v>210</v>
      </c>
      <c r="C27" s="242"/>
      <c r="D27" s="242"/>
      <c r="E27" s="111"/>
      <c r="F27" s="92"/>
      <c r="G27" s="111">
        <v>20</v>
      </c>
      <c r="H27" s="111">
        <v>1.52</v>
      </c>
      <c r="I27" s="111">
        <v>0.16</v>
      </c>
      <c r="J27" s="111">
        <v>9.84</v>
      </c>
      <c r="K27" s="111">
        <v>46.8</v>
      </c>
      <c r="L27" s="111">
        <v>0.02</v>
      </c>
      <c r="M27" s="111">
        <v>0</v>
      </c>
      <c r="N27" s="111">
        <v>0</v>
      </c>
      <c r="O27" s="111">
        <v>0.22</v>
      </c>
      <c r="P27" s="111">
        <v>4</v>
      </c>
      <c r="Q27" s="111">
        <v>13</v>
      </c>
      <c r="R27" s="111">
        <v>2.8</v>
      </c>
      <c r="S27" s="112">
        <v>0.22</v>
      </c>
    </row>
    <row r="28" spans="1:19" ht="17.25" customHeight="1" x14ac:dyDescent="0.25">
      <c r="A28" s="91" t="s">
        <v>211</v>
      </c>
      <c r="B28" s="242" t="s">
        <v>212</v>
      </c>
      <c r="C28" s="242"/>
      <c r="D28" s="242"/>
      <c r="E28" s="111"/>
      <c r="F28" s="92"/>
      <c r="G28" s="111">
        <v>30</v>
      </c>
      <c r="H28" s="111">
        <v>2.04</v>
      </c>
      <c r="I28" s="111">
        <v>0.39</v>
      </c>
      <c r="J28" s="111">
        <v>11.94</v>
      </c>
      <c r="K28" s="111">
        <v>59.4</v>
      </c>
      <c r="L28" s="111">
        <v>5.3999999999999999E-2</v>
      </c>
      <c r="M28" s="111">
        <v>0</v>
      </c>
      <c r="N28" s="111">
        <v>0</v>
      </c>
      <c r="O28" s="111">
        <v>0.42</v>
      </c>
      <c r="P28" s="111">
        <v>14.1</v>
      </c>
      <c r="Q28" s="111">
        <v>47.1</v>
      </c>
      <c r="R28" s="111">
        <v>14.1</v>
      </c>
      <c r="S28" s="112">
        <v>1.17</v>
      </c>
    </row>
    <row r="29" spans="1:19" ht="18" customHeight="1" x14ac:dyDescent="0.25">
      <c r="A29" s="91" t="s">
        <v>93</v>
      </c>
      <c r="B29" s="242" t="s">
        <v>94</v>
      </c>
      <c r="C29" s="242"/>
      <c r="D29" s="242"/>
      <c r="E29" s="111"/>
      <c r="F29" s="92"/>
      <c r="G29" s="111">
        <v>200</v>
      </c>
      <c r="H29" s="111">
        <v>1.4</v>
      </c>
      <c r="I29" s="111">
        <v>1.6</v>
      </c>
      <c r="J29" s="111">
        <v>17.350000000000001</v>
      </c>
      <c r="K29" s="111">
        <v>89.32</v>
      </c>
      <c r="L29" s="111">
        <v>0.02</v>
      </c>
      <c r="M29" s="111">
        <v>0.65</v>
      </c>
      <c r="N29" s="111">
        <v>0.01</v>
      </c>
      <c r="O29" s="111">
        <v>0.05</v>
      </c>
      <c r="P29" s="111">
        <v>63.39</v>
      </c>
      <c r="Q29" s="111">
        <v>48.96</v>
      </c>
      <c r="R29" s="111">
        <v>11</v>
      </c>
      <c r="S29" s="112">
        <v>0.2</v>
      </c>
    </row>
    <row r="30" spans="1:19" hidden="1" x14ac:dyDescent="0.25">
      <c r="A30" s="91"/>
      <c r="B30" s="242"/>
      <c r="C30" s="242"/>
      <c r="D30" s="242"/>
      <c r="E30" s="111"/>
      <c r="F30" s="92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</row>
    <row r="31" spans="1:19" ht="0.75" hidden="1" customHeight="1" x14ac:dyDescent="0.25">
      <c r="A31" s="91"/>
      <c r="B31" s="242"/>
      <c r="C31" s="242"/>
      <c r="D31" s="242"/>
      <c r="E31" s="111"/>
      <c r="F31" s="92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2"/>
    </row>
    <row r="32" spans="1:19" ht="12.75" hidden="1" customHeight="1" x14ac:dyDescent="0.25">
      <c r="A32" s="91"/>
      <c r="B32" s="242"/>
      <c r="C32" s="242"/>
      <c r="D32" s="242"/>
      <c r="E32" s="111"/>
      <c r="F32" s="92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2"/>
    </row>
    <row r="33" spans="1:19" ht="18" customHeight="1" thickBot="1" x14ac:dyDescent="0.3">
      <c r="A33" s="91" t="s">
        <v>145</v>
      </c>
      <c r="B33" s="242" t="s">
        <v>146</v>
      </c>
      <c r="C33" s="242"/>
      <c r="D33" s="242"/>
      <c r="E33" s="111"/>
      <c r="F33" s="92"/>
      <c r="G33" s="111">
        <v>100</v>
      </c>
      <c r="H33" s="111">
        <v>0.4</v>
      </c>
      <c r="I33" s="111">
        <v>0.4</v>
      </c>
      <c r="J33" s="111">
        <v>9.8000000000000007</v>
      </c>
      <c r="K33" s="111">
        <v>44</v>
      </c>
      <c r="L33" s="111">
        <v>0.03</v>
      </c>
      <c r="M33" s="111">
        <v>7</v>
      </c>
      <c r="N33" s="111">
        <v>0</v>
      </c>
      <c r="O33" s="111">
        <v>0.2</v>
      </c>
      <c r="P33" s="111">
        <v>16.100000000000001</v>
      </c>
      <c r="Q33" s="111">
        <v>11</v>
      </c>
      <c r="R33" s="111">
        <v>9</v>
      </c>
      <c r="S33" s="112">
        <v>2.21</v>
      </c>
    </row>
    <row r="34" spans="1:19" ht="0.75" hidden="1" customHeight="1" x14ac:dyDescent="0.25">
      <c r="A34" s="110"/>
      <c r="B34" s="242"/>
      <c r="C34" s="242"/>
      <c r="D34" s="242"/>
      <c r="E34" s="111"/>
      <c r="F34" s="92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</row>
    <row r="35" spans="1:19" ht="15.75" hidden="1" thickBot="1" x14ac:dyDescent="0.3">
      <c r="A35" s="110"/>
      <c r="B35" s="242" t="s">
        <v>40</v>
      </c>
      <c r="C35" s="242"/>
      <c r="D35" s="242"/>
      <c r="E35" s="111"/>
      <c r="F35" s="92"/>
      <c r="G35" s="94" t="s">
        <v>41</v>
      </c>
      <c r="H35" s="94" t="s">
        <v>38</v>
      </c>
      <c r="I35" s="94"/>
      <c r="J35" s="94" t="s">
        <v>42</v>
      </c>
      <c r="K35" s="94" t="s">
        <v>43</v>
      </c>
      <c r="L35" s="94" t="s">
        <v>31</v>
      </c>
      <c r="M35" s="94" t="s">
        <v>32</v>
      </c>
      <c r="N35" s="94"/>
      <c r="O35" s="94" t="s">
        <v>33</v>
      </c>
      <c r="P35" s="94" t="s">
        <v>34</v>
      </c>
      <c r="Q35" s="94" t="s">
        <v>35</v>
      </c>
      <c r="R35" s="94" t="s">
        <v>36</v>
      </c>
      <c r="S35" s="95" t="s">
        <v>37</v>
      </c>
    </row>
    <row r="36" spans="1:19" ht="12.75" hidden="1" customHeight="1" x14ac:dyDescent="0.25">
      <c r="A36" s="110"/>
      <c r="B36" s="242"/>
      <c r="C36" s="242"/>
      <c r="D36" s="242"/>
      <c r="E36" s="111"/>
      <c r="F36" s="92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</row>
    <row r="37" spans="1:19" ht="15.75" hidden="1" thickBot="1" x14ac:dyDescent="0.3">
      <c r="A37" s="110"/>
      <c r="B37" s="242"/>
      <c r="C37" s="242"/>
      <c r="D37" s="242"/>
      <c r="E37" s="111"/>
      <c r="F37" s="92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/>
    </row>
    <row r="38" spans="1:19" ht="15.75" hidden="1" thickBot="1" x14ac:dyDescent="0.3">
      <c r="A38" s="110"/>
      <c r="B38" s="242"/>
      <c r="C38" s="242"/>
      <c r="D38" s="242"/>
      <c r="E38" s="111"/>
      <c r="F38" s="92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5"/>
    </row>
    <row r="39" spans="1:19" ht="15.75" hidden="1" thickBot="1" x14ac:dyDescent="0.3">
      <c r="A39" s="110"/>
      <c r="B39" s="242"/>
      <c r="C39" s="242"/>
      <c r="D39" s="242"/>
      <c r="E39" s="111"/>
      <c r="F39" s="92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5"/>
    </row>
    <row r="40" spans="1:19" ht="0.75" hidden="1" customHeight="1" x14ac:dyDescent="0.25">
      <c r="A40" s="96"/>
      <c r="B40" s="243"/>
      <c r="C40" s="243"/>
      <c r="D40" s="243"/>
      <c r="E40" s="171"/>
      <c r="F40" s="97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100"/>
    </row>
    <row r="41" spans="1:19" ht="21.75" customHeight="1" thickBot="1" x14ac:dyDescent="0.3">
      <c r="A41" s="234" t="s">
        <v>137</v>
      </c>
      <c r="B41" s="244"/>
      <c r="C41" s="244"/>
      <c r="D41" s="244"/>
      <c r="E41" s="75"/>
      <c r="F41" s="102"/>
      <c r="G41" s="103">
        <f t="shared" ref="G41:S41" si="0">G25+G26+G27+G28+G29+G33</f>
        <v>600</v>
      </c>
      <c r="H41" s="103">
        <f t="shared" si="0"/>
        <v>17.779999999999998</v>
      </c>
      <c r="I41" s="103">
        <f t="shared" si="0"/>
        <v>14.350000000000001</v>
      </c>
      <c r="J41" s="103">
        <f t="shared" si="0"/>
        <v>98.01</v>
      </c>
      <c r="K41" s="103">
        <f t="shared" si="0"/>
        <v>591.75</v>
      </c>
      <c r="L41" s="103">
        <f t="shared" si="0"/>
        <v>0.184</v>
      </c>
      <c r="M41" s="103">
        <f t="shared" si="0"/>
        <v>9.0399999999999991</v>
      </c>
      <c r="N41" s="103">
        <f t="shared" si="0"/>
        <v>31.55</v>
      </c>
      <c r="O41" s="103">
        <f t="shared" si="0"/>
        <v>1.04</v>
      </c>
      <c r="P41" s="103">
        <f t="shared" si="0"/>
        <v>377.72</v>
      </c>
      <c r="Q41" s="103">
        <f t="shared" si="0"/>
        <v>350.06</v>
      </c>
      <c r="R41" s="103">
        <f t="shared" si="0"/>
        <v>75.819999999999993</v>
      </c>
      <c r="S41" s="104">
        <f t="shared" si="0"/>
        <v>4.3499999999999996</v>
      </c>
    </row>
    <row r="42" spans="1:19" ht="16.5" hidden="1" customHeight="1" thickBot="1" x14ac:dyDescent="0.3">
      <c r="A42" s="73"/>
      <c r="B42" s="245"/>
      <c r="C42" s="245"/>
      <c r="D42" s="245"/>
      <c r="E42" s="105"/>
      <c r="F42" s="107"/>
      <c r="G42" s="67"/>
      <c r="H42" s="107"/>
      <c r="I42" s="107"/>
      <c r="J42" s="108"/>
      <c r="K42" s="108"/>
      <c r="L42" s="108"/>
      <c r="M42" s="108"/>
      <c r="N42" s="108"/>
      <c r="O42" s="108"/>
      <c r="P42" s="108"/>
      <c r="Q42" s="108"/>
      <c r="R42" s="108"/>
      <c r="S42" s="109"/>
    </row>
    <row r="43" spans="1:19" ht="1.5" hidden="1" customHeight="1" x14ac:dyDescent="0.25">
      <c r="A43" s="113"/>
      <c r="B43" s="246"/>
      <c r="C43" s="246"/>
      <c r="D43" s="246"/>
      <c r="E43" s="136"/>
      <c r="F43" s="114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7"/>
    </row>
    <row r="44" spans="1:19" ht="13.5" hidden="1" customHeight="1" thickBot="1" x14ac:dyDescent="0.3">
      <c r="A44" s="265"/>
      <c r="B44" s="247"/>
      <c r="C44" s="247"/>
      <c r="D44" s="247"/>
      <c r="E44" s="202"/>
      <c r="F44" s="134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66"/>
    </row>
    <row r="45" spans="1:19" ht="13.5" hidden="1" customHeight="1" thickBot="1" x14ac:dyDescent="0.3">
      <c r="A45" s="265"/>
      <c r="B45" s="247"/>
      <c r="C45" s="247"/>
      <c r="D45" s="247"/>
      <c r="E45" s="202"/>
      <c r="F45" s="134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66"/>
    </row>
    <row r="46" spans="1:19" ht="13.5" hidden="1" customHeight="1" thickBot="1" x14ac:dyDescent="0.3">
      <c r="A46" s="265"/>
      <c r="B46" s="247"/>
      <c r="C46" s="247"/>
      <c r="D46" s="247"/>
      <c r="E46" s="292"/>
      <c r="F46" s="134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66"/>
    </row>
    <row r="47" spans="1:19" ht="13.5" hidden="1" customHeight="1" thickBot="1" x14ac:dyDescent="0.3">
      <c r="A47" s="265"/>
      <c r="B47" s="247"/>
      <c r="C47" s="247"/>
      <c r="D47" s="247"/>
      <c r="E47" s="292"/>
      <c r="F47" s="134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66"/>
    </row>
    <row r="48" spans="1:19" ht="13.5" hidden="1" customHeight="1" thickBot="1" x14ac:dyDescent="0.3">
      <c r="A48" s="265"/>
      <c r="B48" s="247"/>
      <c r="C48" s="247"/>
      <c r="D48" s="247"/>
      <c r="E48" s="202"/>
      <c r="F48" s="134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66"/>
    </row>
    <row r="49" spans="1:19" ht="14.25" hidden="1" customHeight="1" thickBot="1" x14ac:dyDescent="0.3">
      <c r="A49" s="265"/>
      <c r="B49" s="247"/>
      <c r="C49" s="247"/>
      <c r="D49" s="247"/>
      <c r="E49" s="202"/>
      <c r="F49" s="134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66"/>
    </row>
    <row r="50" spans="1:19" ht="13.5" hidden="1" customHeight="1" thickBot="1" x14ac:dyDescent="0.3">
      <c r="A50" s="265"/>
      <c r="B50" s="247"/>
      <c r="C50" s="247"/>
      <c r="D50" s="247"/>
      <c r="E50" s="202"/>
      <c r="F50" s="134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66"/>
    </row>
    <row r="51" spans="1:19" ht="0.75" hidden="1" customHeight="1" x14ac:dyDescent="0.25">
      <c r="A51" s="133"/>
      <c r="B51" s="247"/>
      <c r="C51" s="247"/>
      <c r="D51" s="247"/>
      <c r="E51" s="202"/>
      <c r="F51" s="134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67"/>
    </row>
    <row r="52" spans="1:19" ht="0.75" hidden="1" customHeight="1" x14ac:dyDescent="0.25">
      <c r="A52" s="133"/>
      <c r="B52" s="247"/>
      <c r="C52" s="247"/>
      <c r="D52" s="247"/>
      <c r="E52" s="202"/>
      <c r="F52" s="134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67"/>
    </row>
    <row r="53" spans="1:19" ht="15.75" hidden="1" thickBot="1" x14ac:dyDescent="0.3">
      <c r="A53" s="133"/>
      <c r="B53" s="247"/>
      <c r="C53" s="247"/>
      <c r="D53" s="247"/>
      <c r="E53" s="202"/>
      <c r="F53" s="134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67"/>
    </row>
    <row r="54" spans="1:19" ht="15.75" hidden="1" customHeight="1" thickBot="1" x14ac:dyDescent="0.3">
      <c r="A54" s="133"/>
      <c r="B54" s="247"/>
      <c r="C54" s="247"/>
      <c r="D54" s="247"/>
      <c r="E54" s="202"/>
      <c r="F54" s="134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67"/>
    </row>
    <row r="55" spans="1:19" ht="3.75" hidden="1" customHeight="1" x14ac:dyDescent="0.25">
      <c r="A55" s="113"/>
      <c r="B55" s="246"/>
      <c r="C55" s="246"/>
      <c r="D55" s="246"/>
      <c r="E55" s="136"/>
      <c r="F55" s="114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7"/>
    </row>
    <row r="56" spans="1:19" ht="38.25" customHeight="1" thickBot="1" x14ac:dyDescent="0.3">
      <c r="A56" s="74"/>
      <c r="B56" s="244"/>
      <c r="C56" s="244"/>
      <c r="D56" s="244"/>
      <c r="E56" s="75"/>
      <c r="F56" s="82"/>
      <c r="G56" s="232" t="s">
        <v>140</v>
      </c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4"/>
    </row>
    <row r="57" spans="1:19" ht="16.5" customHeight="1" x14ac:dyDescent="0.25">
      <c r="A57" s="85" t="s">
        <v>120</v>
      </c>
      <c r="B57" s="240" t="s">
        <v>121</v>
      </c>
      <c r="C57" s="240"/>
      <c r="D57" s="240"/>
      <c r="E57" s="88"/>
      <c r="F57" s="86"/>
      <c r="G57" s="88">
        <v>250</v>
      </c>
      <c r="H57" s="88">
        <v>2.69</v>
      </c>
      <c r="I57" s="88">
        <v>2.84</v>
      </c>
      <c r="J57" s="88">
        <v>17.46</v>
      </c>
      <c r="K57" s="88">
        <v>118.25</v>
      </c>
      <c r="L57" s="88">
        <v>0.11</v>
      </c>
      <c r="M57" s="88">
        <v>8.25</v>
      </c>
      <c r="N57" s="88">
        <v>0</v>
      </c>
      <c r="O57" s="88">
        <v>0.4</v>
      </c>
      <c r="P57" s="88">
        <v>29.2</v>
      </c>
      <c r="Q57" s="88">
        <v>67.58</v>
      </c>
      <c r="R57" s="88">
        <v>27.28</v>
      </c>
      <c r="S57" s="210">
        <v>1.1299999999999999</v>
      </c>
    </row>
    <row r="58" spans="1:19" ht="0.75" hidden="1" customHeight="1" x14ac:dyDescent="0.25">
      <c r="A58" s="91"/>
      <c r="B58" s="242"/>
      <c r="C58" s="242"/>
      <c r="D58" s="242"/>
      <c r="E58" s="111"/>
      <c r="F58" s="92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2"/>
    </row>
    <row r="59" spans="1:19" ht="17.25" customHeight="1" x14ac:dyDescent="0.25">
      <c r="A59" s="91" t="s">
        <v>102</v>
      </c>
      <c r="B59" s="242" t="s">
        <v>101</v>
      </c>
      <c r="C59" s="242"/>
      <c r="D59" s="242"/>
      <c r="E59" s="111"/>
      <c r="F59" s="92"/>
      <c r="G59" s="111">
        <v>115</v>
      </c>
      <c r="H59" s="111">
        <v>29.92</v>
      </c>
      <c r="I59" s="111">
        <v>29.92</v>
      </c>
      <c r="J59" s="111">
        <v>1.6</v>
      </c>
      <c r="K59" s="111">
        <v>398.6</v>
      </c>
      <c r="L59" s="111">
        <v>0.11</v>
      </c>
      <c r="M59" s="111">
        <v>1.49</v>
      </c>
      <c r="N59" s="111">
        <v>0.21</v>
      </c>
      <c r="O59" s="111">
        <v>0.86</v>
      </c>
      <c r="P59" s="111">
        <v>29.7</v>
      </c>
      <c r="Q59" s="111">
        <v>260.3</v>
      </c>
      <c r="R59" s="111">
        <v>29.8</v>
      </c>
      <c r="S59" s="112">
        <v>2.5299999999999998</v>
      </c>
    </row>
    <row r="60" spans="1:19" ht="15" hidden="1" customHeight="1" x14ac:dyDescent="0.25">
      <c r="A60" s="91"/>
      <c r="B60" s="242"/>
      <c r="C60" s="242"/>
      <c r="D60" s="242"/>
      <c r="E60" s="111"/>
      <c r="F60" s="92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2"/>
    </row>
    <row r="61" spans="1:19" hidden="1" x14ac:dyDescent="0.25">
      <c r="A61" s="91"/>
      <c r="B61" s="242"/>
      <c r="C61" s="242"/>
      <c r="D61" s="242"/>
      <c r="E61" s="111"/>
      <c r="F61" s="92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2"/>
    </row>
    <row r="62" spans="1:19" hidden="1" x14ac:dyDescent="0.25">
      <c r="A62" s="91"/>
      <c r="B62" s="242"/>
      <c r="C62" s="242"/>
      <c r="D62" s="242"/>
      <c r="E62" s="111"/>
      <c r="F62" s="92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19" ht="17.25" customHeight="1" x14ac:dyDescent="0.25">
      <c r="A63" s="118" t="s">
        <v>179</v>
      </c>
      <c r="B63" s="243" t="s">
        <v>180</v>
      </c>
      <c r="C63" s="243"/>
      <c r="D63" s="243"/>
      <c r="E63" s="171"/>
      <c r="F63" s="97"/>
      <c r="G63" s="171">
        <v>180</v>
      </c>
      <c r="H63" s="171">
        <v>3.84</v>
      </c>
      <c r="I63" s="171">
        <v>7.27</v>
      </c>
      <c r="J63" s="171">
        <v>27.96</v>
      </c>
      <c r="K63" s="171">
        <v>192.55</v>
      </c>
      <c r="L63" s="171">
        <v>1.62</v>
      </c>
      <c r="M63" s="171">
        <v>6.47</v>
      </c>
      <c r="N63" s="171">
        <v>5.3999999999999999E-2</v>
      </c>
      <c r="O63" s="171">
        <v>0.22</v>
      </c>
      <c r="P63" s="171">
        <v>47.95</v>
      </c>
      <c r="Q63" s="171">
        <v>105.66</v>
      </c>
      <c r="R63" s="171">
        <v>33.4</v>
      </c>
      <c r="S63" s="211">
        <v>1.21</v>
      </c>
    </row>
    <row r="64" spans="1:19" ht="17.25" customHeight="1" x14ac:dyDescent="0.25">
      <c r="A64" s="118" t="s">
        <v>205</v>
      </c>
      <c r="B64" s="243" t="s">
        <v>206</v>
      </c>
      <c r="C64" s="243"/>
      <c r="D64" s="243"/>
      <c r="E64" s="171"/>
      <c r="F64" s="97"/>
      <c r="G64" s="171">
        <v>100</v>
      </c>
      <c r="H64" s="171">
        <v>1.3</v>
      </c>
      <c r="I64" s="171">
        <v>4.3</v>
      </c>
      <c r="J64" s="171">
        <v>4.3</v>
      </c>
      <c r="K64" s="171">
        <v>60</v>
      </c>
      <c r="L64" s="171">
        <v>0.3</v>
      </c>
      <c r="M64" s="171">
        <v>7.1</v>
      </c>
      <c r="N64" s="171">
        <v>0</v>
      </c>
      <c r="O64" s="171">
        <v>2.4</v>
      </c>
      <c r="P64" s="171">
        <v>28.9</v>
      </c>
      <c r="Q64" s="171">
        <v>29.2</v>
      </c>
      <c r="R64" s="171">
        <v>15.7</v>
      </c>
      <c r="S64" s="211">
        <v>0.72</v>
      </c>
    </row>
    <row r="65" spans="1:19" ht="18" customHeight="1" x14ac:dyDescent="0.25">
      <c r="A65" s="118" t="s">
        <v>166</v>
      </c>
      <c r="B65" s="243" t="s">
        <v>83</v>
      </c>
      <c r="C65" s="243"/>
      <c r="D65" s="243"/>
      <c r="E65" s="171"/>
      <c r="F65" s="97"/>
      <c r="G65" s="171">
        <v>200</v>
      </c>
      <c r="H65" s="171">
        <v>0.1</v>
      </c>
      <c r="I65" s="171">
        <v>0.04</v>
      </c>
      <c r="J65" s="171">
        <v>9.9</v>
      </c>
      <c r="K65" s="171">
        <v>41</v>
      </c>
      <c r="L65" s="171">
        <v>0</v>
      </c>
      <c r="M65" s="171">
        <v>3</v>
      </c>
      <c r="N65" s="171">
        <v>0</v>
      </c>
      <c r="O65" s="171">
        <v>0.2</v>
      </c>
      <c r="P65" s="171">
        <v>3.4</v>
      </c>
      <c r="Q65" s="171">
        <v>2.2000000000000002</v>
      </c>
      <c r="R65" s="171">
        <v>3</v>
      </c>
      <c r="S65" s="211">
        <v>0.18</v>
      </c>
    </row>
    <row r="66" spans="1:19" ht="18" customHeight="1" x14ac:dyDescent="0.25">
      <c r="A66" s="118" t="s">
        <v>209</v>
      </c>
      <c r="B66" s="243" t="s">
        <v>210</v>
      </c>
      <c r="C66" s="243"/>
      <c r="D66" s="243"/>
      <c r="E66" s="171"/>
      <c r="F66" s="97"/>
      <c r="G66" s="171">
        <v>40</v>
      </c>
      <c r="H66" s="171">
        <v>3.04</v>
      </c>
      <c r="I66" s="171">
        <v>0.32</v>
      </c>
      <c r="J66" s="171">
        <v>19.68</v>
      </c>
      <c r="K66" s="171">
        <v>93.6</v>
      </c>
      <c r="L66" s="171">
        <v>4.3999999999999997E-2</v>
      </c>
      <c r="M66" s="171">
        <v>0</v>
      </c>
      <c r="N66" s="171">
        <v>0</v>
      </c>
      <c r="O66" s="171">
        <v>0.44</v>
      </c>
      <c r="P66" s="171">
        <v>8</v>
      </c>
      <c r="Q66" s="171">
        <v>26</v>
      </c>
      <c r="R66" s="171">
        <v>5.6</v>
      </c>
      <c r="S66" s="211">
        <v>0.44</v>
      </c>
    </row>
    <row r="67" spans="1:19" ht="18" customHeight="1" thickBot="1" x14ac:dyDescent="0.3">
      <c r="A67" s="118" t="s">
        <v>211</v>
      </c>
      <c r="B67" s="243" t="s">
        <v>212</v>
      </c>
      <c r="C67" s="243"/>
      <c r="D67" s="243"/>
      <c r="E67" s="171"/>
      <c r="F67" s="97"/>
      <c r="G67" s="171">
        <v>30</v>
      </c>
      <c r="H67" s="171">
        <v>2.04</v>
      </c>
      <c r="I67" s="171">
        <v>0.39</v>
      </c>
      <c r="J67" s="171">
        <v>11.94</v>
      </c>
      <c r="K67" s="171">
        <v>59.4</v>
      </c>
      <c r="L67" s="171">
        <v>5.3999999999999999E-2</v>
      </c>
      <c r="M67" s="171">
        <v>0</v>
      </c>
      <c r="N67" s="171">
        <v>0</v>
      </c>
      <c r="O67" s="171">
        <v>0.42</v>
      </c>
      <c r="P67" s="171">
        <v>14.1</v>
      </c>
      <c r="Q67" s="171">
        <v>47.1</v>
      </c>
      <c r="R67" s="171">
        <v>14.1</v>
      </c>
      <c r="S67" s="211">
        <v>1.17</v>
      </c>
    </row>
    <row r="68" spans="1:19" ht="21.75" customHeight="1" thickBot="1" x14ac:dyDescent="0.3">
      <c r="A68" s="234" t="s">
        <v>138</v>
      </c>
      <c r="B68" s="82"/>
      <c r="C68" s="82"/>
      <c r="D68" s="82"/>
      <c r="E68" s="75"/>
      <c r="F68" s="102"/>
      <c r="G68" s="103">
        <f t="shared" ref="G68:S68" si="1">G57+G59+G63+G64+G65+G66+G67</f>
        <v>915</v>
      </c>
      <c r="H68" s="103">
        <f t="shared" si="1"/>
        <v>42.93</v>
      </c>
      <c r="I68" s="103">
        <f t="shared" si="1"/>
        <v>45.08</v>
      </c>
      <c r="J68" s="103">
        <f t="shared" si="1"/>
        <v>92.84</v>
      </c>
      <c r="K68" s="103">
        <f t="shared" si="1"/>
        <v>963.40000000000009</v>
      </c>
      <c r="L68" s="103">
        <f t="shared" si="1"/>
        <v>2.238</v>
      </c>
      <c r="M68" s="103">
        <f t="shared" si="1"/>
        <v>26.310000000000002</v>
      </c>
      <c r="N68" s="103">
        <f t="shared" si="1"/>
        <v>0.26400000000000001</v>
      </c>
      <c r="O68" s="103">
        <f t="shared" si="1"/>
        <v>4.9400000000000004</v>
      </c>
      <c r="P68" s="103">
        <f t="shared" si="1"/>
        <v>161.25</v>
      </c>
      <c r="Q68" s="103">
        <f t="shared" si="1"/>
        <v>538.04</v>
      </c>
      <c r="R68" s="103">
        <f t="shared" si="1"/>
        <v>128.88</v>
      </c>
      <c r="S68" s="104">
        <f t="shared" si="1"/>
        <v>7.379999999999999</v>
      </c>
    </row>
    <row r="69" spans="1:19" ht="10.5" hidden="1" customHeight="1" x14ac:dyDescent="0.25">
      <c r="A69" s="268"/>
      <c r="B69" s="128"/>
      <c r="C69" s="128"/>
      <c r="D69" s="128"/>
      <c r="E69" s="136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269"/>
    </row>
    <row r="70" spans="1:19" ht="18" hidden="1" customHeight="1" thickBot="1" x14ac:dyDescent="0.3">
      <c r="A70" s="293"/>
      <c r="B70" s="294"/>
      <c r="C70" s="294"/>
      <c r="D70" s="294"/>
      <c r="E70" s="305"/>
      <c r="F70" s="294"/>
      <c r="G70" s="280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6"/>
    </row>
    <row r="71" spans="1:19" ht="13.5" hidden="1" customHeight="1" thickBot="1" x14ac:dyDescent="0.3">
      <c r="A71" s="265"/>
      <c r="B71" s="134"/>
      <c r="C71" s="134"/>
      <c r="D71" s="134"/>
      <c r="E71" s="202"/>
      <c r="F71" s="134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66"/>
    </row>
    <row r="72" spans="1:19" ht="15.75" hidden="1" thickBot="1" x14ac:dyDescent="0.3">
      <c r="A72" s="265"/>
      <c r="B72" s="134"/>
      <c r="C72" s="134"/>
      <c r="D72" s="134"/>
      <c r="E72" s="202"/>
      <c r="F72" s="134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66"/>
    </row>
    <row r="73" spans="1:19" ht="12.75" hidden="1" customHeight="1" thickBot="1" x14ac:dyDescent="0.3">
      <c r="A73" s="265"/>
      <c r="B73" s="134"/>
      <c r="C73" s="134"/>
      <c r="D73" s="134"/>
      <c r="E73" s="202"/>
      <c r="F73" s="134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66"/>
    </row>
    <row r="74" spans="1:19" ht="13.5" hidden="1" customHeight="1" thickBot="1" x14ac:dyDescent="0.3">
      <c r="A74" s="265"/>
      <c r="B74" s="134"/>
      <c r="C74" s="134"/>
      <c r="D74" s="134"/>
      <c r="E74" s="202"/>
      <c r="F74" s="134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66"/>
    </row>
    <row r="75" spans="1:19" ht="5.25" hidden="1" customHeight="1" thickBot="1" x14ac:dyDescent="0.3">
      <c r="A75" s="85"/>
      <c r="B75" s="86"/>
      <c r="C75" s="86"/>
      <c r="D75" s="86"/>
      <c r="E75" s="88"/>
      <c r="F75" s="86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0"/>
    </row>
    <row r="76" spans="1:19" ht="15.75" hidden="1" thickBot="1" x14ac:dyDescent="0.3">
      <c r="A76" s="91"/>
      <c r="B76" s="92"/>
      <c r="C76" s="92"/>
      <c r="D76" s="92"/>
      <c r="E76" s="111"/>
      <c r="F76" s="92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5"/>
    </row>
    <row r="77" spans="1:19" ht="15.75" hidden="1" thickBot="1" x14ac:dyDescent="0.3">
      <c r="A77" s="91"/>
      <c r="B77" s="92"/>
      <c r="C77" s="92"/>
      <c r="D77" s="92"/>
      <c r="E77" s="111"/>
      <c r="F77" s="92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5"/>
    </row>
    <row r="78" spans="1:19" ht="15.75" hidden="1" thickBot="1" x14ac:dyDescent="0.3">
      <c r="A78" s="118"/>
      <c r="B78" s="97"/>
      <c r="C78" s="97"/>
      <c r="D78" s="97"/>
      <c r="E78" s="171"/>
      <c r="F78" s="97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100"/>
    </row>
    <row r="79" spans="1:19" ht="15.75" hidden="1" thickBot="1" x14ac:dyDescent="0.3">
      <c r="A79" s="118"/>
      <c r="B79" s="97"/>
      <c r="C79" s="97"/>
      <c r="D79" s="97"/>
      <c r="E79" s="171"/>
      <c r="F79" s="97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100"/>
    </row>
    <row r="80" spans="1:19" ht="15.75" hidden="1" thickBot="1" x14ac:dyDescent="0.3">
      <c r="A80" s="118"/>
      <c r="B80" s="97"/>
      <c r="C80" s="97"/>
      <c r="D80" s="97"/>
      <c r="E80" s="171"/>
      <c r="F80" s="97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100"/>
    </row>
    <row r="81" spans="1:19" ht="15.75" hidden="1" thickBot="1" x14ac:dyDescent="0.3">
      <c r="A81" s="118"/>
      <c r="B81" s="97"/>
      <c r="C81" s="97"/>
      <c r="D81" s="97"/>
      <c r="E81" s="171"/>
      <c r="F81" s="97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100"/>
    </row>
    <row r="82" spans="1:19" ht="30.75" customHeight="1" thickBot="1" x14ac:dyDescent="0.3">
      <c r="A82" s="309" t="s">
        <v>139</v>
      </c>
      <c r="B82" s="82"/>
      <c r="C82" s="82"/>
      <c r="D82" s="82"/>
      <c r="E82" s="75"/>
      <c r="F82" s="102"/>
      <c r="G82" s="237">
        <f t="shared" ref="G82:S82" si="2">G41+G68</f>
        <v>1515</v>
      </c>
      <c r="H82" s="237">
        <f t="shared" si="2"/>
        <v>60.709999999999994</v>
      </c>
      <c r="I82" s="237">
        <f t="shared" si="2"/>
        <v>59.43</v>
      </c>
      <c r="J82" s="237">
        <f t="shared" si="2"/>
        <v>190.85000000000002</v>
      </c>
      <c r="K82" s="237">
        <f t="shared" si="2"/>
        <v>1555.15</v>
      </c>
      <c r="L82" s="237">
        <f>L68+L41</f>
        <v>2.4220000000000002</v>
      </c>
      <c r="M82" s="237">
        <f t="shared" si="2"/>
        <v>35.35</v>
      </c>
      <c r="N82" s="237">
        <f t="shared" si="2"/>
        <v>31.814</v>
      </c>
      <c r="O82" s="237">
        <f t="shared" si="2"/>
        <v>5.98</v>
      </c>
      <c r="P82" s="237">
        <f t="shared" si="2"/>
        <v>538.97</v>
      </c>
      <c r="Q82" s="237">
        <f t="shared" si="2"/>
        <v>888.09999999999991</v>
      </c>
      <c r="R82" s="237">
        <f t="shared" si="2"/>
        <v>204.7</v>
      </c>
      <c r="S82" s="238">
        <f t="shared" si="2"/>
        <v>11.729999999999999</v>
      </c>
    </row>
    <row r="83" spans="1:19" ht="41.25" customHeight="1" thickBot="1" x14ac:dyDescent="0.3">
      <c r="A83" s="311" t="s">
        <v>144</v>
      </c>
      <c r="B83" s="310"/>
      <c r="C83" s="310"/>
      <c r="D83" s="310"/>
      <c r="E83" s="310"/>
      <c r="F83" s="310"/>
      <c r="G83" s="336">
        <v>1488.5</v>
      </c>
      <c r="H83" s="336">
        <v>55.53</v>
      </c>
      <c r="I83" s="312">
        <v>55.38</v>
      </c>
      <c r="J83" s="313">
        <v>189.58</v>
      </c>
      <c r="K83" s="335">
        <v>1538.59</v>
      </c>
      <c r="L83" s="336">
        <v>1.61</v>
      </c>
      <c r="M83" s="312">
        <v>55.41</v>
      </c>
      <c r="N83" s="314">
        <v>70.459999999999994</v>
      </c>
      <c r="O83" s="336">
        <v>7.69</v>
      </c>
      <c r="P83" s="312">
        <v>495.94</v>
      </c>
      <c r="Q83" s="312">
        <v>923.92</v>
      </c>
      <c r="R83" s="313">
        <v>241.37</v>
      </c>
      <c r="S83" s="337">
        <v>13.84</v>
      </c>
    </row>
    <row r="84" spans="1:19" ht="18.75" customHeight="1" x14ac:dyDescent="0.25">
      <c r="A84" s="138"/>
    </row>
  </sheetData>
  <pageMargins left="0" right="0.19685039370078741" top="0" bottom="0" header="0" footer="0.19685039370078741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workbookViewId="0">
      <selection activeCell="C56" sqref="C56"/>
    </sheetView>
  </sheetViews>
  <sheetFormatPr defaultRowHeight="15" x14ac:dyDescent="0.25"/>
  <cols>
    <col min="1" max="1" width="7.140625" style="3" customWidth="1"/>
    <col min="2" max="3" width="9.140625" style="3"/>
    <col min="4" max="4" width="9.85546875" style="3" customWidth="1"/>
    <col min="5" max="5" width="12.7109375" style="3" customWidth="1"/>
    <col min="6" max="6" width="0.42578125" style="3" hidden="1" customWidth="1"/>
    <col min="7" max="7" width="7.85546875" style="3" customWidth="1"/>
    <col min="8" max="8" width="7.42578125" style="3" customWidth="1"/>
    <col min="9" max="9" width="7" style="3" customWidth="1"/>
    <col min="10" max="10" width="7.28515625" style="3" customWidth="1"/>
    <col min="11" max="11" width="8.28515625" style="3" customWidth="1"/>
    <col min="12" max="12" width="7.28515625" style="3" customWidth="1"/>
    <col min="13" max="13" width="6.7109375" style="3" customWidth="1"/>
    <col min="14" max="14" width="7.28515625" style="3" customWidth="1"/>
    <col min="15" max="15" width="6.85546875" style="3" customWidth="1"/>
    <col min="16" max="16" width="7.7109375" style="3" customWidth="1"/>
    <col min="17" max="17" width="7.42578125" style="3" customWidth="1"/>
    <col min="18" max="18" width="7.28515625" style="3" customWidth="1"/>
    <col min="19" max="19" width="7" style="3" customWidth="1"/>
    <col min="20" max="16384" width="9.140625" style="3"/>
  </cols>
  <sheetData>
    <row r="1" spans="1:19" ht="48.75" customHeight="1" x14ac:dyDescent="0.3">
      <c r="A1" s="331"/>
      <c r="B1" s="303"/>
      <c r="C1" s="303"/>
      <c r="D1" s="303"/>
      <c r="E1" s="303"/>
      <c r="F1" s="303"/>
      <c r="G1" s="324" t="s">
        <v>134</v>
      </c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25"/>
    </row>
    <row r="2" spans="1:19" ht="15" customHeight="1" x14ac:dyDescent="0.25">
      <c r="A2" s="326"/>
      <c r="B2" s="316"/>
      <c r="C2" s="317"/>
      <c r="D2" s="318"/>
      <c r="E2" s="319"/>
      <c r="F2" s="320"/>
      <c r="G2" s="321"/>
      <c r="H2" s="320"/>
      <c r="I2" s="320"/>
      <c r="J2" s="320"/>
      <c r="K2" s="320"/>
      <c r="L2" s="320"/>
      <c r="M2" s="320"/>
      <c r="N2" s="316"/>
      <c r="O2" s="316"/>
      <c r="P2" s="316"/>
      <c r="Q2" s="316"/>
      <c r="R2" s="316"/>
      <c r="S2" s="327"/>
    </row>
    <row r="3" spans="1:19" ht="0.75" hidden="1" customHeight="1" thickBot="1" x14ac:dyDescent="0.3">
      <c r="A3" s="326"/>
      <c r="B3" s="316"/>
      <c r="C3" s="316"/>
      <c r="D3" s="318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16"/>
      <c r="P3" s="316"/>
      <c r="Q3" s="316"/>
      <c r="R3" s="316"/>
      <c r="S3" s="327"/>
    </row>
    <row r="4" spans="1:19" ht="6.75" hidden="1" customHeight="1" x14ac:dyDescent="0.25">
      <c r="A4" s="328"/>
      <c r="B4" s="322"/>
      <c r="C4" s="322"/>
      <c r="D4" s="323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9"/>
    </row>
    <row r="5" spans="1:19" ht="13.5" customHeight="1" thickBot="1" x14ac:dyDescent="0.3">
      <c r="A5" s="60" t="s">
        <v>0</v>
      </c>
      <c r="B5" s="69"/>
      <c r="C5" s="69"/>
      <c r="D5" s="203" t="s">
        <v>1</v>
      </c>
      <c r="E5" s="69"/>
      <c r="F5" s="70"/>
      <c r="G5" s="70"/>
      <c r="H5" s="71"/>
      <c r="I5" s="71"/>
      <c r="J5" s="70"/>
      <c r="K5" s="70"/>
      <c r="L5" s="70"/>
      <c r="M5" s="70"/>
      <c r="N5" s="70"/>
      <c r="O5" s="70"/>
      <c r="P5" s="70"/>
      <c r="Q5" s="70"/>
      <c r="R5" s="70"/>
      <c r="S5" s="72"/>
    </row>
    <row r="6" spans="1:19" ht="12.75" customHeight="1" x14ac:dyDescent="0.25">
      <c r="A6" s="172" t="s">
        <v>2</v>
      </c>
      <c r="B6" s="173"/>
      <c r="C6" s="174" t="s">
        <v>3</v>
      </c>
      <c r="D6" s="174"/>
      <c r="E6" s="174"/>
      <c r="F6" s="175" t="s">
        <v>4</v>
      </c>
      <c r="G6" s="176" t="s">
        <v>5</v>
      </c>
      <c r="H6" s="177" t="s">
        <v>105</v>
      </c>
      <c r="I6" s="178"/>
      <c r="J6" s="179"/>
      <c r="K6" s="176" t="s">
        <v>6</v>
      </c>
      <c r="L6" s="180" t="s">
        <v>104</v>
      </c>
      <c r="M6" s="181"/>
      <c r="N6" s="182"/>
      <c r="O6" s="183"/>
      <c r="P6" s="177" t="s">
        <v>106</v>
      </c>
      <c r="Q6" s="181"/>
      <c r="R6" s="182"/>
      <c r="S6" s="184"/>
    </row>
    <row r="7" spans="1:19" ht="17.25" customHeight="1" thickBot="1" x14ac:dyDescent="0.3">
      <c r="A7" s="185" t="s">
        <v>46</v>
      </c>
      <c r="B7" s="186" t="s">
        <v>92</v>
      </c>
      <c r="C7" s="187"/>
      <c r="D7" s="187"/>
      <c r="E7" s="187"/>
      <c r="F7" s="188" t="s">
        <v>7</v>
      </c>
      <c r="G7" s="189" t="s">
        <v>45</v>
      </c>
      <c r="H7" s="190" t="s">
        <v>8</v>
      </c>
      <c r="I7" s="191" t="s">
        <v>9</v>
      </c>
      <c r="J7" s="192" t="s">
        <v>10</v>
      </c>
      <c r="K7" s="204" t="s">
        <v>11</v>
      </c>
      <c r="L7" s="190" t="s">
        <v>12</v>
      </c>
      <c r="M7" s="191" t="s">
        <v>13</v>
      </c>
      <c r="N7" s="191" t="s">
        <v>14</v>
      </c>
      <c r="O7" s="191" t="s">
        <v>15</v>
      </c>
      <c r="P7" s="191" t="s">
        <v>16</v>
      </c>
      <c r="Q7" s="191" t="s">
        <v>17</v>
      </c>
      <c r="R7" s="191" t="s">
        <v>18</v>
      </c>
      <c r="S7" s="193" t="s">
        <v>19</v>
      </c>
    </row>
    <row r="8" spans="1:19" ht="19.5" customHeight="1" thickBot="1" x14ac:dyDescent="0.3">
      <c r="A8" s="169">
        <v>1</v>
      </c>
      <c r="B8" s="168"/>
      <c r="C8" s="58">
        <v>2</v>
      </c>
      <c r="D8" s="58"/>
      <c r="E8" s="194"/>
      <c r="F8" s="58"/>
      <c r="G8" s="195">
        <v>3</v>
      </c>
      <c r="H8" s="196">
        <v>4</v>
      </c>
      <c r="I8" s="196">
        <v>5</v>
      </c>
      <c r="J8" s="196">
        <v>6</v>
      </c>
      <c r="K8" s="164">
        <v>7</v>
      </c>
      <c r="L8" s="196">
        <v>8</v>
      </c>
      <c r="M8" s="196">
        <v>9</v>
      </c>
      <c r="N8" s="196">
        <v>10</v>
      </c>
      <c r="O8" s="196">
        <v>11</v>
      </c>
      <c r="P8" s="196">
        <v>12</v>
      </c>
      <c r="Q8" s="196">
        <v>13</v>
      </c>
      <c r="R8" s="196">
        <v>14</v>
      </c>
      <c r="S8" s="197">
        <v>15</v>
      </c>
    </row>
    <row r="9" spans="1:19" ht="15.75" customHeight="1" x14ac:dyDescent="0.25">
      <c r="A9" s="222"/>
      <c r="B9" s="134"/>
      <c r="C9" s="134"/>
      <c r="D9" s="134"/>
      <c r="E9" s="134"/>
      <c r="F9" s="223"/>
      <c r="G9" s="224"/>
      <c r="H9" s="224"/>
      <c r="I9" s="225"/>
      <c r="J9" s="226"/>
      <c r="K9" s="223"/>
      <c r="L9" s="223"/>
      <c r="M9" s="227"/>
      <c r="N9" s="227"/>
      <c r="O9" s="227"/>
      <c r="P9" s="227"/>
      <c r="Q9" s="227"/>
      <c r="R9" s="227"/>
      <c r="S9" s="228"/>
    </row>
    <row r="10" spans="1:19" ht="1.5" customHeight="1" x14ac:dyDescent="0.25">
      <c r="A10" s="265"/>
      <c r="B10" s="134"/>
      <c r="C10" s="202"/>
      <c r="D10" s="201"/>
      <c r="E10" s="202"/>
      <c r="F10" s="134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66"/>
    </row>
    <row r="11" spans="1:19" ht="12" hidden="1" customHeight="1" x14ac:dyDescent="0.25">
      <c r="A11" s="265"/>
      <c r="B11" s="134"/>
      <c r="C11" s="134"/>
      <c r="D11" s="201"/>
      <c r="E11" s="202"/>
      <c r="F11" s="134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66"/>
    </row>
    <row r="12" spans="1:19" ht="12" hidden="1" customHeight="1" x14ac:dyDescent="0.25">
      <c r="A12" s="265"/>
      <c r="B12" s="134"/>
      <c r="C12" s="134"/>
      <c r="D12" s="201"/>
      <c r="E12" s="201"/>
      <c r="F12" s="134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66"/>
    </row>
    <row r="13" spans="1:19" ht="1.5" hidden="1" customHeight="1" x14ac:dyDescent="0.25">
      <c r="A13" s="265"/>
      <c r="B13" s="134"/>
      <c r="C13" s="134"/>
      <c r="D13" s="201"/>
      <c r="E13" s="201"/>
      <c r="F13" s="134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66"/>
    </row>
    <row r="14" spans="1:19" ht="12" hidden="1" customHeight="1" x14ac:dyDescent="0.25">
      <c r="A14" s="265"/>
      <c r="B14" s="134"/>
      <c r="C14" s="134"/>
      <c r="D14" s="201"/>
      <c r="E14" s="201"/>
      <c r="F14" s="134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66"/>
    </row>
    <row r="15" spans="1:19" hidden="1" x14ac:dyDescent="0.25">
      <c r="A15" s="265"/>
      <c r="B15" s="134"/>
      <c r="C15" s="134"/>
      <c r="D15" s="201"/>
      <c r="E15" s="201"/>
      <c r="F15" s="134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66"/>
    </row>
    <row r="16" spans="1:19" hidden="1" x14ac:dyDescent="0.25">
      <c r="A16" s="265"/>
      <c r="B16" s="134"/>
      <c r="C16" s="134"/>
      <c r="D16" s="201"/>
      <c r="E16" s="201"/>
      <c r="F16" s="134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66"/>
    </row>
    <row r="17" spans="1:19" hidden="1" x14ac:dyDescent="0.25">
      <c r="A17" s="265"/>
      <c r="B17" s="134"/>
      <c r="C17" s="134"/>
      <c r="D17" s="201"/>
      <c r="E17" s="201"/>
      <c r="F17" s="134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66"/>
    </row>
    <row r="18" spans="1:19" hidden="1" x14ac:dyDescent="0.25">
      <c r="A18" s="265"/>
      <c r="B18" s="134"/>
      <c r="C18" s="134"/>
      <c r="D18" s="201"/>
      <c r="E18" s="201"/>
      <c r="F18" s="134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66"/>
    </row>
    <row r="19" spans="1:19" ht="12.75" hidden="1" customHeight="1" x14ac:dyDescent="0.25">
      <c r="A19" s="265"/>
      <c r="B19" s="134"/>
      <c r="C19" s="134"/>
      <c r="D19" s="201"/>
      <c r="E19" s="201"/>
      <c r="F19" s="134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66"/>
    </row>
    <row r="20" spans="1:19" ht="14.25" hidden="1" customHeight="1" x14ac:dyDescent="0.25">
      <c r="A20" s="265"/>
      <c r="B20" s="134"/>
      <c r="C20" s="134"/>
      <c r="D20" s="201"/>
      <c r="E20" s="201"/>
      <c r="F20" s="134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66"/>
    </row>
    <row r="21" spans="1:19" ht="0.75" hidden="1" customHeight="1" x14ac:dyDescent="0.25">
      <c r="A21" s="133"/>
      <c r="B21" s="134"/>
      <c r="C21" s="134"/>
      <c r="D21" s="134"/>
      <c r="E21" s="201"/>
      <c r="F21" s="134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67"/>
    </row>
    <row r="22" spans="1:19" ht="14.25" hidden="1" customHeight="1" x14ac:dyDescent="0.25">
      <c r="A22" s="133"/>
      <c r="B22" s="134"/>
      <c r="C22" s="134"/>
      <c r="D22" s="134"/>
      <c r="E22" s="201"/>
      <c r="F22" s="134"/>
      <c r="G22" s="229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330"/>
    </row>
    <row r="23" spans="1:19" ht="16.5" customHeight="1" thickBot="1" x14ac:dyDescent="0.3">
      <c r="A23" s="73"/>
      <c r="B23" s="81"/>
      <c r="C23" s="81"/>
      <c r="D23" s="81"/>
      <c r="E23" s="105"/>
      <c r="F23" s="106"/>
      <c r="G23" s="231" t="s">
        <v>135</v>
      </c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</row>
    <row r="24" spans="1:19" ht="16.5" customHeight="1" x14ac:dyDescent="0.25">
      <c r="A24" s="85" t="s">
        <v>61</v>
      </c>
      <c r="B24" s="240" t="s">
        <v>44</v>
      </c>
      <c r="C24" s="332" t="s">
        <v>62</v>
      </c>
      <c r="D24" s="240"/>
      <c r="E24" s="88"/>
      <c r="F24" s="86"/>
      <c r="G24" s="88">
        <v>15</v>
      </c>
      <c r="H24" s="88">
        <v>4.5</v>
      </c>
      <c r="I24" s="88">
        <v>5.7</v>
      </c>
      <c r="J24" s="88">
        <v>0</v>
      </c>
      <c r="K24" s="88">
        <v>74.599999999999994</v>
      </c>
      <c r="L24" s="88">
        <v>6.7000000000000004E-2</v>
      </c>
      <c r="M24" s="88">
        <v>0.12</v>
      </c>
      <c r="N24" s="88">
        <v>3.3000000000000002E-2</v>
      </c>
      <c r="O24" s="88">
        <v>0.08</v>
      </c>
      <c r="P24" s="88">
        <v>140</v>
      </c>
      <c r="Q24" s="88">
        <v>140</v>
      </c>
      <c r="R24" s="88">
        <v>6.6</v>
      </c>
      <c r="S24" s="210">
        <v>0.16</v>
      </c>
    </row>
    <row r="25" spans="1:19" ht="17.25" customHeight="1" x14ac:dyDescent="0.25">
      <c r="A25" s="91" t="s">
        <v>171</v>
      </c>
      <c r="B25" s="242" t="s">
        <v>172</v>
      </c>
      <c r="C25" s="242"/>
      <c r="D25" s="242"/>
      <c r="E25" s="111"/>
      <c r="F25" s="92"/>
      <c r="G25" s="111">
        <v>200</v>
      </c>
      <c r="H25" s="111">
        <v>8.65</v>
      </c>
      <c r="I25" s="111">
        <v>7.85</v>
      </c>
      <c r="J25" s="111">
        <v>37.229999999999997</v>
      </c>
      <c r="K25" s="111">
        <v>254.2</v>
      </c>
      <c r="L25" s="111">
        <v>0.19</v>
      </c>
      <c r="M25" s="111">
        <v>1.36</v>
      </c>
      <c r="N25" s="111">
        <v>39.799999999999997</v>
      </c>
      <c r="O25" s="111">
        <v>0.2</v>
      </c>
      <c r="P25" s="111">
        <v>141.5</v>
      </c>
      <c r="Q25" s="111">
        <v>208.87</v>
      </c>
      <c r="R25" s="111">
        <v>55.3</v>
      </c>
      <c r="S25" s="112">
        <v>1.45</v>
      </c>
    </row>
    <row r="26" spans="1:19" ht="15.75" customHeight="1" x14ac:dyDescent="0.25">
      <c r="A26" s="91" t="s">
        <v>209</v>
      </c>
      <c r="B26" s="242" t="s">
        <v>210</v>
      </c>
      <c r="C26" s="242"/>
      <c r="D26" s="242"/>
      <c r="E26" s="93"/>
      <c r="F26" s="92"/>
      <c r="G26" s="111">
        <v>30</v>
      </c>
      <c r="H26" s="111">
        <v>2.2799999999999998</v>
      </c>
      <c r="I26" s="111">
        <v>0.24</v>
      </c>
      <c r="J26" s="111">
        <v>14.76</v>
      </c>
      <c r="K26" s="111">
        <v>70.2</v>
      </c>
      <c r="L26" s="111">
        <v>3.3000000000000002E-2</v>
      </c>
      <c r="M26" s="111">
        <v>0</v>
      </c>
      <c r="N26" s="111">
        <v>0</v>
      </c>
      <c r="O26" s="111">
        <v>0.33</v>
      </c>
      <c r="P26" s="111">
        <v>6</v>
      </c>
      <c r="Q26" s="111">
        <v>19.5</v>
      </c>
      <c r="R26" s="111">
        <v>4.2</v>
      </c>
      <c r="S26" s="112">
        <v>0.33</v>
      </c>
    </row>
    <row r="27" spans="1:19" ht="17.25" customHeight="1" x14ac:dyDescent="0.25">
      <c r="A27" s="91" t="s">
        <v>211</v>
      </c>
      <c r="B27" s="242" t="s">
        <v>212</v>
      </c>
      <c r="C27" s="242"/>
      <c r="D27" s="242"/>
      <c r="E27" s="93"/>
      <c r="F27" s="92"/>
      <c r="G27" s="111">
        <v>30</v>
      </c>
      <c r="H27" s="111">
        <v>2.04</v>
      </c>
      <c r="I27" s="111">
        <v>0.39</v>
      </c>
      <c r="J27" s="111">
        <v>11.94</v>
      </c>
      <c r="K27" s="111">
        <v>59.4</v>
      </c>
      <c r="L27" s="111">
        <v>5.3999999999999999E-2</v>
      </c>
      <c r="M27" s="111">
        <v>0</v>
      </c>
      <c r="N27" s="111">
        <v>0</v>
      </c>
      <c r="O27" s="111">
        <v>0.42</v>
      </c>
      <c r="P27" s="111">
        <v>14.1</v>
      </c>
      <c r="Q27" s="111">
        <v>47.1</v>
      </c>
      <c r="R27" s="111">
        <v>14.1</v>
      </c>
      <c r="S27" s="112">
        <v>1.17</v>
      </c>
    </row>
    <row r="28" spans="1:19" hidden="1" x14ac:dyDescent="0.25">
      <c r="A28" s="91"/>
      <c r="B28" s="242"/>
      <c r="C28" s="242"/>
      <c r="D28" s="242"/>
      <c r="E28" s="93"/>
      <c r="F28" s="92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</row>
    <row r="29" spans="1:19" hidden="1" x14ac:dyDescent="0.25">
      <c r="A29" s="91"/>
      <c r="B29" s="242"/>
      <c r="C29" s="242"/>
      <c r="D29" s="242"/>
      <c r="E29" s="93"/>
      <c r="F29" s="92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</row>
    <row r="30" spans="1:19" ht="16.5" customHeight="1" x14ac:dyDescent="0.25">
      <c r="A30" s="91" t="s">
        <v>115</v>
      </c>
      <c r="B30" s="242" t="s">
        <v>73</v>
      </c>
      <c r="C30" s="242"/>
      <c r="D30" s="242"/>
      <c r="E30" s="93"/>
      <c r="F30" s="92"/>
      <c r="G30" s="111">
        <v>200</v>
      </c>
      <c r="H30" s="111">
        <v>3.77</v>
      </c>
      <c r="I30" s="111">
        <v>3.93</v>
      </c>
      <c r="J30" s="111">
        <v>25.95</v>
      </c>
      <c r="K30" s="111">
        <v>153.91999999999999</v>
      </c>
      <c r="L30" s="111">
        <v>0.4</v>
      </c>
      <c r="M30" s="111">
        <v>1.3</v>
      </c>
      <c r="N30" s="111">
        <v>0.02</v>
      </c>
      <c r="O30" s="111">
        <v>0.01</v>
      </c>
      <c r="P30" s="111">
        <v>124.44</v>
      </c>
      <c r="Q30" s="111">
        <v>109.65</v>
      </c>
      <c r="R30" s="111">
        <v>26.75</v>
      </c>
      <c r="S30" s="112">
        <v>0.82</v>
      </c>
    </row>
    <row r="31" spans="1:19" ht="18" customHeight="1" thickBot="1" x14ac:dyDescent="0.3">
      <c r="A31" s="91" t="s">
        <v>145</v>
      </c>
      <c r="B31" s="242" t="s">
        <v>146</v>
      </c>
      <c r="C31" s="242"/>
      <c r="D31" s="242"/>
      <c r="E31" s="93"/>
      <c r="F31" s="92"/>
      <c r="G31" s="111">
        <v>100</v>
      </c>
      <c r="H31" s="111">
        <v>0.4</v>
      </c>
      <c r="I31" s="111">
        <v>0.4</v>
      </c>
      <c r="J31" s="111">
        <v>9.8000000000000007</v>
      </c>
      <c r="K31" s="111">
        <v>44</v>
      </c>
      <c r="L31" s="111">
        <v>0.03</v>
      </c>
      <c r="M31" s="111">
        <v>7</v>
      </c>
      <c r="N31" s="111">
        <v>0</v>
      </c>
      <c r="O31" s="111">
        <v>2</v>
      </c>
      <c r="P31" s="111">
        <v>16.100000000000001</v>
      </c>
      <c r="Q31" s="111">
        <v>11</v>
      </c>
      <c r="R31" s="111">
        <v>9</v>
      </c>
      <c r="S31" s="112">
        <v>2.21</v>
      </c>
    </row>
    <row r="32" spans="1:19" ht="0.75" hidden="1" customHeight="1" x14ac:dyDescent="0.25">
      <c r="A32" s="110"/>
      <c r="B32" s="242"/>
      <c r="C32" s="242"/>
      <c r="D32" s="242"/>
      <c r="E32" s="93"/>
      <c r="F32" s="92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/>
    </row>
    <row r="33" spans="1:19" ht="15.75" hidden="1" thickBot="1" x14ac:dyDescent="0.3">
      <c r="A33" s="110"/>
      <c r="B33" s="242" t="s">
        <v>40</v>
      </c>
      <c r="C33" s="242"/>
      <c r="D33" s="242"/>
      <c r="E33" s="93"/>
      <c r="F33" s="92"/>
      <c r="G33" s="94" t="s">
        <v>41</v>
      </c>
      <c r="H33" s="94" t="s">
        <v>38</v>
      </c>
      <c r="I33" s="94"/>
      <c r="J33" s="94" t="s">
        <v>42</v>
      </c>
      <c r="K33" s="94" t="s">
        <v>43</v>
      </c>
      <c r="L33" s="94" t="s">
        <v>31</v>
      </c>
      <c r="M33" s="94" t="s">
        <v>32</v>
      </c>
      <c r="N33" s="94"/>
      <c r="O33" s="94" t="s">
        <v>33</v>
      </c>
      <c r="P33" s="94" t="s">
        <v>34</v>
      </c>
      <c r="Q33" s="94" t="s">
        <v>35</v>
      </c>
      <c r="R33" s="94" t="s">
        <v>36</v>
      </c>
      <c r="S33" s="95" t="s">
        <v>37</v>
      </c>
    </row>
    <row r="34" spans="1:19" ht="12.75" hidden="1" customHeight="1" x14ac:dyDescent="0.25">
      <c r="A34" s="110"/>
      <c r="B34" s="242"/>
      <c r="C34" s="242"/>
      <c r="D34" s="242"/>
      <c r="E34" s="93"/>
      <c r="F34" s="92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</row>
    <row r="35" spans="1:19" ht="15.75" hidden="1" thickBot="1" x14ac:dyDescent="0.3">
      <c r="A35" s="110"/>
      <c r="B35" s="242"/>
      <c r="C35" s="242"/>
      <c r="D35" s="242"/>
      <c r="E35" s="93"/>
      <c r="F35" s="92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ht="15.75" hidden="1" thickBot="1" x14ac:dyDescent="0.3">
      <c r="A36" s="110"/>
      <c r="B36" s="242"/>
      <c r="C36" s="242"/>
      <c r="D36" s="242"/>
      <c r="E36" s="93"/>
      <c r="F36" s="92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</row>
    <row r="37" spans="1:19" ht="15.75" hidden="1" thickBot="1" x14ac:dyDescent="0.3">
      <c r="A37" s="110"/>
      <c r="B37" s="242"/>
      <c r="C37" s="242"/>
      <c r="D37" s="242"/>
      <c r="E37" s="93"/>
      <c r="F37" s="92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/>
    </row>
    <row r="38" spans="1:19" ht="0.75" hidden="1" customHeight="1" x14ac:dyDescent="0.25">
      <c r="A38" s="96"/>
      <c r="B38" s="243"/>
      <c r="C38" s="243"/>
      <c r="D38" s="243"/>
      <c r="E38" s="98"/>
      <c r="F38" s="97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</row>
    <row r="39" spans="1:19" ht="21" customHeight="1" thickBot="1" x14ac:dyDescent="0.3">
      <c r="A39" s="234" t="s">
        <v>137</v>
      </c>
      <c r="B39" s="244"/>
      <c r="C39" s="244"/>
      <c r="D39" s="244"/>
      <c r="E39" s="101"/>
      <c r="F39" s="102"/>
      <c r="G39" s="103">
        <f t="shared" ref="G39:R39" si="0">G24+G25+G26+G27+G30+G31</f>
        <v>575</v>
      </c>
      <c r="H39" s="103">
        <f t="shared" si="0"/>
        <v>21.639999999999997</v>
      </c>
      <c r="I39" s="103">
        <f t="shared" si="0"/>
        <v>18.510000000000002</v>
      </c>
      <c r="J39" s="103">
        <f t="shared" si="0"/>
        <v>99.679999999999993</v>
      </c>
      <c r="K39" s="103">
        <f t="shared" si="0"/>
        <v>656.31999999999994</v>
      </c>
      <c r="L39" s="103">
        <f t="shared" si="0"/>
        <v>0.77400000000000002</v>
      </c>
      <c r="M39" s="103">
        <f t="shared" si="0"/>
        <v>9.7800000000000011</v>
      </c>
      <c r="N39" s="103">
        <f t="shared" si="0"/>
        <v>39.853000000000002</v>
      </c>
      <c r="O39" s="103">
        <f t="shared" si="0"/>
        <v>3.04</v>
      </c>
      <c r="P39" s="103">
        <f t="shared" si="0"/>
        <v>442.14000000000004</v>
      </c>
      <c r="Q39" s="103">
        <f t="shared" si="0"/>
        <v>536.12</v>
      </c>
      <c r="R39" s="103">
        <f t="shared" si="0"/>
        <v>115.94999999999999</v>
      </c>
      <c r="S39" s="104">
        <f>+S24+S25+S26+S27+S30+S31</f>
        <v>6.14</v>
      </c>
    </row>
    <row r="40" spans="1:19" ht="0.75" hidden="1" customHeight="1" thickBot="1" x14ac:dyDescent="0.3">
      <c r="A40" s="73"/>
      <c r="B40" s="245"/>
      <c r="C40" s="245"/>
      <c r="D40" s="245"/>
      <c r="E40" s="105"/>
      <c r="F40" s="107"/>
      <c r="G40" s="67"/>
      <c r="H40" s="107"/>
      <c r="I40" s="107"/>
      <c r="J40" s="108"/>
      <c r="K40" s="108"/>
      <c r="L40" s="108"/>
      <c r="M40" s="108"/>
      <c r="N40" s="108"/>
      <c r="O40" s="108"/>
      <c r="P40" s="108"/>
      <c r="Q40" s="108"/>
      <c r="R40" s="108"/>
      <c r="S40" s="109"/>
    </row>
    <row r="41" spans="1:19" ht="0.75" hidden="1" customHeight="1" x14ac:dyDescent="0.25">
      <c r="A41" s="113"/>
      <c r="B41" s="246"/>
      <c r="C41" s="246"/>
      <c r="D41" s="246"/>
      <c r="E41" s="115"/>
      <c r="F41" s="114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7"/>
    </row>
    <row r="42" spans="1:19" ht="12" hidden="1" customHeight="1" thickBot="1" x14ac:dyDescent="0.3">
      <c r="A42" s="265"/>
      <c r="B42" s="247"/>
      <c r="C42" s="247"/>
      <c r="D42" s="247"/>
      <c r="E42" s="201"/>
      <c r="F42" s="134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66"/>
    </row>
    <row r="43" spans="1:19" ht="12.75" hidden="1" customHeight="1" thickBot="1" x14ac:dyDescent="0.3">
      <c r="A43" s="265"/>
      <c r="B43" s="247"/>
      <c r="C43" s="247"/>
      <c r="D43" s="247"/>
      <c r="E43" s="202"/>
      <c r="F43" s="134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66"/>
    </row>
    <row r="44" spans="1:19" ht="15.75" hidden="1" customHeight="1" x14ac:dyDescent="0.25">
      <c r="A44" s="265"/>
      <c r="B44" s="247"/>
      <c r="C44" s="247"/>
      <c r="D44" s="247"/>
      <c r="E44" s="202"/>
      <c r="F44" s="134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66"/>
    </row>
    <row r="45" spans="1:19" ht="12.75" hidden="1" customHeight="1" thickBot="1" x14ac:dyDescent="0.3">
      <c r="A45" s="265"/>
      <c r="B45" s="247"/>
      <c r="C45" s="247"/>
      <c r="D45" s="247"/>
      <c r="E45" s="201"/>
      <c r="F45" s="134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66"/>
    </row>
    <row r="46" spans="1:19" ht="12.75" hidden="1" customHeight="1" thickBot="1" x14ac:dyDescent="0.3">
      <c r="A46" s="265"/>
      <c r="B46" s="247"/>
      <c r="C46" s="247"/>
      <c r="D46" s="247"/>
      <c r="E46" s="201"/>
      <c r="F46" s="134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66"/>
    </row>
    <row r="47" spans="1:19" ht="12.75" hidden="1" customHeight="1" thickBot="1" x14ac:dyDescent="0.3">
      <c r="A47" s="265"/>
      <c r="B47" s="247"/>
      <c r="C47" s="247"/>
      <c r="D47" s="247"/>
      <c r="E47" s="201"/>
      <c r="F47" s="134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66"/>
    </row>
    <row r="48" spans="1:19" ht="12.75" hidden="1" customHeight="1" thickBot="1" x14ac:dyDescent="0.3">
      <c r="A48" s="265"/>
      <c r="B48" s="247"/>
      <c r="C48" s="247"/>
      <c r="D48" s="247"/>
      <c r="E48" s="201"/>
      <c r="F48" s="134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66"/>
    </row>
    <row r="49" spans="1:19" ht="12.75" hidden="1" customHeight="1" thickBot="1" x14ac:dyDescent="0.3">
      <c r="A49" s="265"/>
      <c r="B49" s="247"/>
      <c r="C49" s="247"/>
      <c r="D49" s="247"/>
      <c r="E49" s="201"/>
      <c r="F49" s="134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66"/>
    </row>
    <row r="50" spans="1:19" ht="0.75" hidden="1" customHeight="1" x14ac:dyDescent="0.25">
      <c r="A50" s="133"/>
      <c r="B50" s="247"/>
      <c r="C50" s="247"/>
      <c r="D50" s="247"/>
      <c r="E50" s="201"/>
      <c r="F50" s="134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67"/>
    </row>
    <row r="51" spans="1:19" ht="0.75" hidden="1" customHeight="1" x14ac:dyDescent="0.25">
      <c r="A51" s="133"/>
      <c r="B51" s="247"/>
      <c r="C51" s="247"/>
      <c r="D51" s="247"/>
      <c r="E51" s="201"/>
      <c r="F51" s="134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67"/>
    </row>
    <row r="52" spans="1:19" ht="15.75" hidden="1" thickBot="1" x14ac:dyDescent="0.3">
      <c r="A52" s="133"/>
      <c r="B52" s="247"/>
      <c r="C52" s="247"/>
      <c r="D52" s="247"/>
      <c r="E52" s="201"/>
      <c r="F52" s="134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67"/>
    </row>
    <row r="53" spans="1:19" ht="15" hidden="1" customHeight="1" thickBot="1" x14ac:dyDescent="0.3">
      <c r="A53" s="133"/>
      <c r="B53" s="247"/>
      <c r="C53" s="247"/>
      <c r="D53" s="247"/>
      <c r="E53" s="201"/>
      <c r="F53" s="134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67"/>
    </row>
    <row r="54" spans="1:19" ht="0.75" hidden="1" customHeight="1" thickBot="1" x14ac:dyDescent="0.3">
      <c r="A54" s="113"/>
      <c r="B54" s="246"/>
      <c r="C54" s="246"/>
      <c r="D54" s="246"/>
      <c r="E54" s="115"/>
      <c r="F54" s="114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7"/>
    </row>
    <row r="55" spans="1:19" ht="35.25" customHeight="1" thickBot="1" x14ac:dyDescent="0.3">
      <c r="A55" s="74"/>
      <c r="B55" s="244"/>
      <c r="C55" s="244"/>
      <c r="D55" s="244"/>
      <c r="E55" s="101"/>
      <c r="F55" s="82"/>
      <c r="G55" s="232" t="s">
        <v>136</v>
      </c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4"/>
    </row>
    <row r="56" spans="1:19" ht="15.75" customHeight="1" x14ac:dyDescent="0.25">
      <c r="A56" s="123" t="s">
        <v>116</v>
      </c>
      <c r="B56" s="248" t="s">
        <v>71</v>
      </c>
      <c r="C56" s="248"/>
      <c r="D56" s="248"/>
      <c r="E56" s="215"/>
      <c r="F56" s="124"/>
      <c r="G56" s="125">
        <v>250</v>
      </c>
      <c r="H56" s="125">
        <v>2.34</v>
      </c>
      <c r="I56" s="125">
        <v>3.89</v>
      </c>
      <c r="J56" s="125">
        <v>13.61</v>
      </c>
      <c r="K56" s="125">
        <v>98.79</v>
      </c>
      <c r="L56" s="125">
        <v>0.1</v>
      </c>
      <c r="M56" s="125">
        <v>8.41</v>
      </c>
      <c r="N56" s="125">
        <v>0.24</v>
      </c>
      <c r="O56" s="125">
        <v>0.21</v>
      </c>
      <c r="P56" s="125">
        <v>18.43</v>
      </c>
      <c r="Q56" s="125">
        <v>59.12</v>
      </c>
      <c r="R56" s="125">
        <v>22.52</v>
      </c>
      <c r="S56" s="212">
        <v>0.8</v>
      </c>
    </row>
    <row r="57" spans="1:19" ht="15" customHeight="1" x14ac:dyDescent="0.25">
      <c r="A57" s="91" t="s">
        <v>122</v>
      </c>
      <c r="B57" s="242" t="s">
        <v>123</v>
      </c>
      <c r="C57" s="242"/>
      <c r="D57" s="242"/>
      <c r="E57" s="111"/>
      <c r="F57" s="92"/>
      <c r="G57" s="111">
        <v>100</v>
      </c>
      <c r="H57" s="111">
        <v>16.73</v>
      </c>
      <c r="I57" s="111">
        <v>16.079999999999998</v>
      </c>
      <c r="J57" s="111">
        <v>15.62</v>
      </c>
      <c r="K57" s="111">
        <v>274.39999999999998</v>
      </c>
      <c r="L57" s="111">
        <v>0.19</v>
      </c>
      <c r="M57" s="111">
        <v>0.86</v>
      </c>
      <c r="N57" s="111">
        <v>51.62</v>
      </c>
      <c r="O57" s="111">
        <v>0</v>
      </c>
      <c r="P57" s="111">
        <v>57.37</v>
      </c>
      <c r="Q57" s="111">
        <v>76.78</v>
      </c>
      <c r="R57" s="111">
        <v>21.3</v>
      </c>
      <c r="S57" s="112">
        <v>3.47</v>
      </c>
    </row>
    <row r="58" spans="1:19" ht="17.25" customHeight="1" x14ac:dyDescent="0.25">
      <c r="A58" s="91" t="s">
        <v>173</v>
      </c>
      <c r="B58" s="242" t="s">
        <v>70</v>
      </c>
      <c r="C58" s="242"/>
      <c r="D58" s="242"/>
      <c r="E58" s="93"/>
      <c r="F58" s="92"/>
      <c r="G58" s="111">
        <v>180</v>
      </c>
      <c r="H58" s="111">
        <v>6.66</v>
      </c>
      <c r="I58" s="111">
        <v>0.54</v>
      </c>
      <c r="J58" s="111">
        <v>35.479999999999997</v>
      </c>
      <c r="K58" s="111">
        <v>228.42</v>
      </c>
      <c r="L58" s="111">
        <v>6.7000000000000004E-2</v>
      </c>
      <c r="M58" s="111">
        <v>0</v>
      </c>
      <c r="N58" s="111">
        <v>41.18</v>
      </c>
      <c r="O58" s="111">
        <v>1.01</v>
      </c>
      <c r="P58" s="111">
        <v>16.55</v>
      </c>
      <c r="Q58" s="111">
        <v>54.46</v>
      </c>
      <c r="R58" s="111">
        <v>10.64</v>
      </c>
      <c r="S58" s="112">
        <v>1.3</v>
      </c>
    </row>
    <row r="59" spans="1:19" ht="15" hidden="1" customHeight="1" x14ac:dyDescent="0.25">
      <c r="A59" s="91"/>
      <c r="B59" s="242" t="s">
        <v>20</v>
      </c>
      <c r="C59" s="242"/>
      <c r="D59" s="242"/>
      <c r="E59" s="93"/>
      <c r="F59" s="92"/>
      <c r="G59" s="111" t="s">
        <v>39</v>
      </c>
      <c r="H59" s="111" t="s">
        <v>21</v>
      </c>
      <c r="I59" s="111" t="s">
        <v>22</v>
      </c>
      <c r="J59" s="111" t="s">
        <v>23</v>
      </c>
      <c r="K59" s="111" t="s">
        <v>24</v>
      </c>
      <c r="L59" s="111" t="s">
        <v>25</v>
      </c>
      <c r="M59" s="111"/>
      <c r="N59" s="111"/>
      <c r="O59" s="111"/>
      <c r="P59" s="111" t="s">
        <v>26</v>
      </c>
      <c r="Q59" s="111" t="s">
        <v>27</v>
      </c>
      <c r="R59" s="111" t="s">
        <v>28</v>
      </c>
      <c r="S59" s="112" t="s">
        <v>29</v>
      </c>
    </row>
    <row r="60" spans="1:19" hidden="1" x14ac:dyDescent="0.25">
      <c r="A60" s="91"/>
      <c r="B60" s="242"/>
      <c r="C60" s="242"/>
      <c r="D60" s="242"/>
      <c r="E60" s="93"/>
      <c r="F60" s="92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2"/>
    </row>
    <row r="61" spans="1:19" hidden="1" x14ac:dyDescent="0.25">
      <c r="A61" s="91"/>
      <c r="B61" s="242"/>
      <c r="C61" s="242"/>
      <c r="D61" s="242"/>
      <c r="E61" s="93"/>
      <c r="F61" s="92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2"/>
    </row>
    <row r="62" spans="1:19" ht="16.5" customHeight="1" x14ac:dyDescent="0.25">
      <c r="A62" s="118" t="s">
        <v>76</v>
      </c>
      <c r="B62" s="243" t="s">
        <v>174</v>
      </c>
      <c r="C62" s="243"/>
      <c r="D62" s="243"/>
      <c r="E62" s="97" t="s">
        <v>175</v>
      </c>
      <c r="F62" s="97"/>
      <c r="G62" s="171">
        <v>100</v>
      </c>
      <c r="H62" s="171">
        <v>0.8</v>
      </c>
      <c r="I62" s="171">
        <v>0.1</v>
      </c>
      <c r="J62" s="171">
        <v>3.3</v>
      </c>
      <c r="K62" s="171">
        <v>14</v>
      </c>
      <c r="L62" s="171">
        <v>0.06</v>
      </c>
      <c r="M62" s="171">
        <v>25</v>
      </c>
      <c r="N62" s="171">
        <v>0.14000000000000001</v>
      </c>
      <c r="O62" s="171">
        <v>0.7</v>
      </c>
      <c r="P62" s="171">
        <v>14</v>
      </c>
      <c r="Q62" s="171">
        <v>26</v>
      </c>
      <c r="R62" s="171">
        <v>20</v>
      </c>
      <c r="S62" s="211">
        <v>0.9</v>
      </c>
    </row>
    <row r="63" spans="1:19" ht="16.5" customHeight="1" x14ac:dyDescent="0.25">
      <c r="A63" s="118" t="s">
        <v>176</v>
      </c>
      <c r="B63" s="243" t="s">
        <v>177</v>
      </c>
      <c r="C63" s="243"/>
      <c r="D63" s="243"/>
      <c r="E63" s="98"/>
      <c r="F63" s="97"/>
      <c r="G63" s="171">
        <v>200</v>
      </c>
      <c r="H63" s="171">
        <v>0.7</v>
      </c>
      <c r="I63" s="171">
        <v>0.3</v>
      </c>
      <c r="J63" s="171">
        <v>18.3</v>
      </c>
      <c r="K63" s="171">
        <v>78</v>
      </c>
      <c r="L63" s="171">
        <v>0.01</v>
      </c>
      <c r="M63" s="171">
        <v>80</v>
      </c>
      <c r="N63" s="171">
        <v>0</v>
      </c>
      <c r="O63" s="171">
        <v>0.8</v>
      </c>
      <c r="P63" s="171">
        <v>11.9</v>
      </c>
      <c r="Q63" s="171">
        <v>3.2</v>
      </c>
      <c r="R63" s="171">
        <v>3.2</v>
      </c>
      <c r="S63" s="211">
        <v>0.61</v>
      </c>
    </row>
    <row r="64" spans="1:19" ht="18" customHeight="1" x14ac:dyDescent="0.25">
      <c r="A64" s="118" t="s">
        <v>209</v>
      </c>
      <c r="B64" s="243" t="s">
        <v>210</v>
      </c>
      <c r="C64" s="243"/>
      <c r="D64" s="243"/>
      <c r="E64" s="98"/>
      <c r="F64" s="97"/>
      <c r="G64" s="171">
        <v>40</v>
      </c>
      <c r="H64" s="171">
        <v>3.04</v>
      </c>
      <c r="I64" s="171">
        <v>0.32</v>
      </c>
      <c r="J64" s="171">
        <v>19.68</v>
      </c>
      <c r="K64" s="171">
        <v>93.6</v>
      </c>
      <c r="L64" s="171">
        <v>4.3999999999999997E-2</v>
      </c>
      <c r="M64" s="171">
        <v>0</v>
      </c>
      <c r="N64" s="171">
        <v>0</v>
      </c>
      <c r="O64" s="171">
        <v>0.44</v>
      </c>
      <c r="P64" s="171">
        <v>8</v>
      </c>
      <c r="Q64" s="171">
        <v>26</v>
      </c>
      <c r="R64" s="171">
        <v>5.6</v>
      </c>
      <c r="S64" s="211">
        <v>0.44</v>
      </c>
    </row>
    <row r="65" spans="1:19" ht="18.75" customHeight="1" thickBot="1" x14ac:dyDescent="0.3">
      <c r="A65" s="118" t="s">
        <v>211</v>
      </c>
      <c r="B65" s="243" t="s">
        <v>212</v>
      </c>
      <c r="C65" s="243"/>
      <c r="D65" s="243"/>
      <c r="E65" s="98"/>
      <c r="F65" s="97"/>
      <c r="G65" s="171">
        <v>30</v>
      </c>
      <c r="H65" s="171">
        <v>2.04</v>
      </c>
      <c r="I65" s="171">
        <v>0.39</v>
      </c>
      <c r="J65" s="171">
        <v>11.94</v>
      </c>
      <c r="K65" s="171">
        <v>59.4</v>
      </c>
      <c r="L65" s="171">
        <v>5.3999999999999999E-2</v>
      </c>
      <c r="M65" s="171">
        <v>0</v>
      </c>
      <c r="N65" s="171">
        <v>0</v>
      </c>
      <c r="O65" s="171">
        <v>0.42</v>
      </c>
      <c r="P65" s="171">
        <v>14.1</v>
      </c>
      <c r="Q65" s="171">
        <v>47.1</v>
      </c>
      <c r="R65" s="171">
        <v>14.1</v>
      </c>
      <c r="S65" s="211">
        <v>1.17</v>
      </c>
    </row>
    <row r="66" spans="1:19" ht="22.5" customHeight="1" thickBot="1" x14ac:dyDescent="0.3">
      <c r="A66" s="234" t="s">
        <v>138</v>
      </c>
      <c r="B66" s="82"/>
      <c r="C66" s="82"/>
      <c r="D66" s="82"/>
      <c r="E66" s="101"/>
      <c r="F66" s="102"/>
      <c r="G66" s="103">
        <f>G56+G57+G58+G62+G63+G64+G65</f>
        <v>900</v>
      </c>
      <c r="H66" s="103">
        <f>H56+H57+H58+H62+H63+H64+H65</f>
        <v>32.31</v>
      </c>
      <c r="I66" s="103">
        <f>I56+I57+I58+I63+I64+I65</f>
        <v>21.52</v>
      </c>
      <c r="J66" s="103">
        <f>J56+J57+J58+J62+J63+J64+J65</f>
        <v>117.92999999999998</v>
      </c>
      <c r="K66" s="103">
        <f>K56+K57+K58+K62+K63+K64+K65</f>
        <v>846.61</v>
      </c>
      <c r="L66" s="103">
        <f>L56+L57+L58+L62+L63+L64+L65</f>
        <v>0.52500000000000002</v>
      </c>
      <c r="M66" s="103">
        <f>M56+M57+M58+M62+M63+M64+M65</f>
        <v>114.27</v>
      </c>
      <c r="N66" s="103">
        <f>N56+N57+N58+N62+N63+N65</f>
        <v>93.179999999999993</v>
      </c>
      <c r="O66" s="103">
        <f>O56+O57+O58+O62+O63+O65</f>
        <v>3.1399999999999997</v>
      </c>
      <c r="P66" s="103">
        <f>P56+P57+P58+P62+P63+P64+P65</f>
        <v>140.35</v>
      </c>
      <c r="Q66" s="103">
        <f>Q56+Q57+Q58+Q62+Q63+Q64+Q65</f>
        <v>292.66000000000003</v>
      </c>
      <c r="R66" s="103">
        <f>R56+R57+R58+R62+R63+R64+R65</f>
        <v>97.36</v>
      </c>
      <c r="S66" s="104">
        <f>S55+S56+S57+S58+S62+S63+S64+S65</f>
        <v>8.6900000000000013</v>
      </c>
    </row>
    <row r="67" spans="1:19" ht="16.5" hidden="1" thickBot="1" x14ac:dyDescent="0.3">
      <c r="A67" s="216"/>
      <c r="B67" s="120"/>
      <c r="C67" s="120"/>
      <c r="D67" s="120"/>
      <c r="E67" s="119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217"/>
    </row>
    <row r="68" spans="1:19" ht="15.75" hidden="1" customHeight="1" thickBot="1" x14ac:dyDescent="0.3">
      <c r="A68" s="218"/>
      <c r="B68" s="122"/>
      <c r="C68" s="122"/>
      <c r="D68" s="122"/>
      <c r="E68" s="121"/>
      <c r="F68" s="122"/>
      <c r="G68" s="68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219"/>
    </row>
    <row r="69" spans="1:19" ht="1.5" hidden="1" customHeight="1" thickBot="1" x14ac:dyDescent="0.3">
      <c r="A69" s="265"/>
      <c r="B69" s="134"/>
      <c r="C69" s="134"/>
      <c r="D69" s="134"/>
      <c r="E69" s="202"/>
      <c r="F69" s="134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66"/>
    </row>
    <row r="70" spans="1:19" ht="12" hidden="1" customHeight="1" thickBot="1" x14ac:dyDescent="0.3">
      <c r="A70" s="265"/>
      <c r="B70" s="134"/>
      <c r="C70" s="134"/>
      <c r="D70" s="134"/>
      <c r="E70" s="202"/>
      <c r="F70" s="134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66"/>
    </row>
    <row r="71" spans="1:19" ht="13.5" hidden="1" customHeight="1" thickBot="1" x14ac:dyDescent="0.3">
      <c r="A71" s="265"/>
      <c r="B71" s="134"/>
      <c r="C71" s="134"/>
      <c r="D71" s="134"/>
      <c r="E71" s="201"/>
      <c r="F71" s="134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66"/>
    </row>
    <row r="72" spans="1:19" ht="12.75" hidden="1" customHeight="1" thickBot="1" x14ac:dyDescent="0.3">
      <c r="A72" s="85"/>
      <c r="B72" s="86"/>
      <c r="C72" s="86"/>
      <c r="D72" s="86"/>
      <c r="E72" s="86"/>
      <c r="F72" s="86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210"/>
    </row>
    <row r="73" spans="1:19" ht="15.75" hidden="1" thickBot="1" x14ac:dyDescent="0.3">
      <c r="A73" s="91"/>
      <c r="B73" s="92"/>
      <c r="C73" s="92"/>
      <c r="D73" s="92"/>
      <c r="E73" s="92"/>
      <c r="F73" s="92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</row>
    <row r="74" spans="1:19" ht="15.75" hidden="1" thickBot="1" x14ac:dyDescent="0.3">
      <c r="A74" s="91"/>
      <c r="B74" s="92"/>
      <c r="C74" s="92"/>
      <c r="D74" s="92"/>
      <c r="E74" s="92"/>
      <c r="F74" s="92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5"/>
    </row>
    <row r="75" spans="1:19" ht="3.75" hidden="1" customHeight="1" thickBot="1" x14ac:dyDescent="0.3">
      <c r="A75" s="118"/>
      <c r="B75" s="97"/>
      <c r="C75" s="97"/>
      <c r="D75" s="97"/>
      <c r="E75" s="97"/>
      <c r="F75" s="97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100"/>
    </row>
    <row r="76" spans="1:19" ht="15.75" hidden="1" thickBot="1" x14ac:dyDescent="0.3">
      <c r="A76" s="118"/>
      <c r="B76" s="97"/>
      <c r="C76" s="97"/>
      <c r="D76" s="97"/>
      <c r="E76" s="97"/>
      <c r="F76" s="97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100"/>
    </row>
    <row r="77" spans="1:19" ht="15.75" hidden="1" thickBot="1" x14ac:dyDescent="0.3">
      <c r="A77" s="118"/>
      <c r="B77" s="97"/>
      <c r="C77" s="97"/>
      <c r="D77" s="97"/>
      <c r="E77" s="97"/>
      <c r="F77" s="97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100"/>
    </row>
    <row r="78" spans="1:19" ht="15.75" hidden="1" thickBot="1" x14ac:dyDescent="0.3">
      <c r="A78" s="118"/>
      <c r="B78" s="97"/>
      <c r="C78" s="97"/>
      <c r="D78" s="97"/>
      <c r="E78" s="97"/>
      <c r="F78" s="97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100"/>
    </row>
    <row r="79" spans="1:19" ht="27" customHeight="1" thickBot="1" x14ac:dyDescent="0.3">
      <c r="A79" s="235" t="s">
        <v>139</v>
      </c>
      <c r="B79" s="236"/>
      <c r="C79" s="236"/>
      <c r="D79" s="236"/>
      <c r="E79" s="236"/>
      <c r="F79" s="63"/>
      <c r="G79" s="237">
        <f t="shared" ref="G79:R79" si="1">G39+G66</f>
        <v>1475</v>
      </c>
      <c r="H79" s="237">
        <f t="shared" si="1"/>
        <v>53.95</v>
      </c>
      <c r="I79" s="237">
        <f t="shared" si="1"/>
        <v>40.03</v>
      </c>
      <c r="J79" s="237">
        <f t="shared" si="1"/>
        <v>217.60999999999996</v>
      </c>
      <c r="K79" s="237">
        <f t="shared" si="1"/>
        <v>1502.9299999999998</v>
      </c>
      <c r="L79" s="315">
        <f t="shared" si="1"/>
        <v>1.2989999999999999</v>
      </c>
      <c r="M79" s="237">
        <f t="shared" si="1"/>
        <v>124.05</v>
      </c>
      <c r="N79" s="237">
        <f t="shared" si="1"/>
        <v>133.03299999999999</v>
      </c>
      <c r="O79" s="237">
        <f t="shared" si="1"/>
        <v>6.18</v>
      </c>
      <c r="P79" s="237">
        <f t="shared" si="1"/>
        <v>582.49</v>
      </c>
      <c r="Q79" s="237">
        <f t="shared" si="1"/>
        <v>828.78</v>
      </c>
      <c r="R79" s="237">
        <f t="shared" si="1"/>
        <v>213.31</v>
      </c>
      <c r="S79" s="238">
        <f>S387+S66</f>
        <v>8.6900000000000013</v>
      </c>
    </row>
    <row r="80" spans="1:19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ht="17.25" customHeight="1" x14ac:dyDescent="0.25">
      <c r="A81" s="139"/>
      <c r="B81" s="139"/>
      <c r="C81" s="140"/>
      <c r="D81" s="140"/>
      <c r="E81" s="140"/>
      <c r="F81" s="139"/>
      <c r="G81" s="141"/>
      <c r="H81" s="139"/>
      <c r="I81" s="139"/>
      <c r="J81" s="141"/>
      <c r="K81" s="139"/>
      <c r="L81" s="139"/>
      <c r="M81" s="140"/>
      <c r="N81" s="139"/>
      <c r="O81" s="141"/>
      <c r="P81" s="139"/>
      <c r="Q81" s="139"/>
      <c r="R81" s="139"/>
      <c r="S81" s="139"/>
    </row>
    <row r="82" spans="1:19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</row>
  </sheetData>
  <pageMargins left="0" right="0" top="0" bottom="0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G1" workbookViewId="0">
      <selection activeCell="G30" sqref="G30"/>
    </sheetView>
  </sheetViews>
  <sheetFormatPr defaultRowHeight="15" x14ac:dyDescent="0.25"/>
  <cols>
    <col min="1" max="5" width="9.140625" hidden="1" customWidth="1"/>
    <col min="6" max="6" width="1" hidden="1" customWidth="1"/>
    <col min="7" max="7" width="31" customWidth="1"/>
    <col min="8" max="8" width="14.5703125" customWidth="1"/>
    <col min="9" max="9" width="13" customWidth="1"/>
    <col min="10" max="11" width="12" customWidth="1"/>
    <col min="12" max="12" width="14.7109375" customWidth="1"/>
    <col min="13" max="13" width="10.5703125" customWidth="1"/>
    <col min="14" max="14" width="9.5703125" customWidth="1"/>
    <col min="15" max="15" width="9.7109375" customWidth="1"/>
    <col min="16" max="16" width="9.85546875" customWidth="1"/>
    <col min="17" max="17" width="10.42578125" customWidth="1"/>
    <col min="18" max="18" width="10.28515625" customWidth="1"/>
    <col min="19" max="19" width="10.5703125" customWidth="1"/>
    <col min="20" max="20" width="10.42578125" customWidth="1"/>
  </cols>
  <sheetData>
    <row r="1" spans="1:20" ht="29.25" customHeight="1" x14ac:dyDescent="0.3">
      <c r="G1" s="403" t="s">
        <v>229</v>
      </c>
      <c r="H1" s="403"/>
    </row>
    <row r="2" spans="1:20" ht="21" customHeight="1" thickBot="1" x14ac:dyDescent="0.3">
      <c r="A2" s="338"/>
      <c r="B2" s="338"/>
      <c r="C2" s="338"/>
      <c r="D2" s="338"/>
      <c r="E2" s="338"/>
      <c r="F2" s="338"/>
      <c r="G2" s="400"/>
      <c r="H2" s="400"/>
      <c r="I2" s="402"/>
      <c r="J2" s="401"/>
      <c r="K2" s="400"/>
      <c r="L2" s="400"/>
    </row>
    <row r="3" spans="1:20" ht="27" customHeight="1" x14ac:dyDescent="0.25">
      <c r="A3" s="399"/>
      <c r="B3" s="187"/>
      <c r="C3" s="187"/>
      <c r="D3" s="187"/>
      <c r="E3" s="187"/>
      <c r="F3" s="187"/>
      <c r="G3" s="398" t="s">
        <v>228</v>
      </c>
      <c r="H3" s="397" t="s">
        <v>5</v>
      </c>
      <c r="I3" s="396" t="s">
        <v>227</v>
      </c>
      <c r="J3" s="395"/>
      <c r="K3" s="394"/>
      <c r="L3" s="393" t="s">
        <v>6</v>
      </c>
      <c r="M3" s="205"/>
      <c r="N3" s="392"/>
      <c r="O3" s="391"/>
      <c r="P3" s="391"/>
      <c r="Q3" s="391"/>
      <c r="R3" s="392"/>
      <c r="S3" s="391"/>
      <c r="T3" s="391"/>
    </row>
    <row r="4" spans="1:20" ht="15.75" thickBot="1" x14ac:dyDescent="0.3">
      <c r="A4" s="187"/>
      <c r="B4" s="187"/>
      <c r="C4" s="187"/>
      <c r="D4" s="187"/>
      <c r="E4" s="187"/>
      <c r="F4" s="187"/>
      <c r="G4" s="390" t="s">
        <v>226</v>
      </c>
      <c r="H4" s="389" t="s">
        <v>225</v>
      </c>
      <c r="I4" s="388" t="s">
        <v>8</v>
      </c>
      <c r="J4" s="387" t="s">
        <v>9</v>
      </c>
      <c r="K4" s="386" t="s">
        <v>10</v>
      </c>
      <c r="L4" s="385" t="s">
        <v>11</v>
      </c>
      <c r="M4" s="206"/>
      <c r="N4" s="206"/>
      <c r="O4" s="206"/>
      <c r="P4" s="206"/>
      <c r="Q4" s="206"/>
      <c r="R4" s="206"/>
      <c r="S4" s="206"/>
      <c r="T4" s="206"/>
    </row>
    <row r="5" spans="1:20" ht="15.75" customHeight="1" thickBot="1" x14ac:dyDescent="0.3">
      <c r="A5" s="384"/>
      <c r="B5" s="384"/>
      <c r="C5" s="384"/>
      <c r="D5" s="384"/>
      <c r="E5" s="384"/>
      <c r="F5" s="384"/>
      <c r="G5" s="168">
        <v>1</v>
      </c>
      <c r="H5" s="195">
        <v>2</v>
      </c>
      <c r="I5" s="196">
        <v>3</v>
      </c>
      <c r="J5" s="196">
        <v>4</v>
      </c>
      <c r="K5" s="196">
        <v>5</v>
      </c>
      <c r="L5" s="167">
        <v>6</v>
      </c>
      <c r="M5" s="384"/>
      <c r="N5" s="384"/>
      <c r="O5" s="384"/>
      <c r="P5" s="384"/>
      <c r="Q5" s="384"/>
      <c r="R5" s="384"/>
      <c r="S5" s="384"/>
      <c r="T5" s="384"/>
    </row>
    <row r="6" spans="1:20" ht="0.75" hidden="1" customHeight="1" x14ac:dyDescent="0.25">
      <c r="A6" s="338"/>
      <c r="B6" s="338"/>
      <c r="C6" s="338"/>
      <c r="D6" s="338"/>
      <c r="E6" s="338"/>
      <c r="F6" s="338"/>
      <c r="G6" s="364"/>
      <c r="H6" s="363"/>
      <c r="I6" s="338"/>
      <c r="J6" s="383"/>
      <c r="K6" s="338"/>
      <c r="L6" s="360"/>
      <c r="M6" s="338"/>
      <c r="N6" s="338"/>
      <c r="O6" s="338"/>
      <c r="P6" s="338"/>
      <c r="Q6" s="338"/>
      <c r="R6" s="338"/>
      <c r="S6" s="338"/>
      <c r="T6" s="338"/>
    </row>
    <row r="7" spans="1:20" ht="24.75" customHeight="1" x14ac:dyDescent="0.25">
      <c r="A7" s="338"/>
      <c r="B7" s="338"/>
      <c r="C7" s="338"/>
      <c r="D7" s="338"/>
      <c r="E7" s="338"/>
      <c r="F7" s="338"/>
      <c r="G7" s="382" t="s">
        <v>224</v>
      </c>
      <c r="H7" s="381">
        <v>1475</v>
      </c>
      <c r="I7" s="381">
        <v>53.95</v>
      </c>
      <c r="J7" s="381">
        <v>40.03</v>
      </c>
      <c r="K7" s="381">
        <v>217.61</v>
      </c>
      <c r="L7" s="380">
        <v>1502.93</v>
      </c>
      <c r="M7" s="338"/>
      <c r="N7" s="338"/>
      <c r="O7" s="338"/>
      <c r="P7" s="338"/>
      <c r="Q7" s="338"/>
      <c r="R7" s="338"/>
      <c r="S7" s="338"/>
      <c r="T7" s="338"/>
    </row>
    <row r="8" spans="1:20" ht="24.75" customHeight="1" x14ac:dyDescent="0.25">
      <c r="A8" s="338"/>
      <c r="B8" s="338"/>
      <c r="C8" s="338"/>
      <c r="D8" s="338"/>
      <c r="E8" s="338"/>
      <c r="F8" s="338"/>
      <c r="G8" s="379" t="s">
        <v>223</v>
      </c>
      <c r="H8" s="375">
        <v>1430</v>
      </c>
      <c r="I8" s="375">
        <v>58.87</v>
      </c>
      <c r="J8" s="375">
        <v>69.03</v>
      </c>
      <c r="K8" s="375">
        <v>177.53</v>
      </c>
      <c r="L8" s="374">
        <v>1582.2</v>
      </c>
      <c r="M8" s="338"/>
      <c r="N8" s="338"/>
      <c r="O8" s="338"/>
      <c r="P8" s="338"/>
      <c r="Q8" s="338"/>
      <c r="R8" s="338"/>
      <c r="S8" s="338"/>
      <c r="T8" s="338"/>
    </row>
    <row r="9" spans="1:20" ht="23.25" customHeight="1" x14ac:dyDescent="0.25">
      <c r="A9" s="338"/>
      <c r="B9" s="338"/>
      <c r="C9" s="338"/>
      <c r="D9" s="338"/>
      <c r="E9" s="338"/>
      <c r="F9" s="338"/>
      <c r="G9" s="378" t="s">
        <v>222</v>
      </c>
      <c r="H9" s="375">
        <v>1500</v>
      </c>
      <c r="I9" s="375">
        <v>47.63</v>
      </c>
      <c r="J9" s="375">
        <v>59.8</v>
      </c>
      <c r="K9" s="375">
        <v>211.86</v>
      </c>
      <c r="L9" s="374">
        <v>1578.76</v>
      </c>
      <c r="M9" s="338"/>
      <c r="N9" s="338"/>
      <c r="O9" s="338"/>
      <c r="P9" s="338"/>
      <c r="Q9" s="338"/>
      <c r="R9" s="338"/>
      <c r="S9" s="338"/>
      <c r="T9" s="338"/>
    </row>
    <row r="10" spans="1:20" ht="22.5" customHeight="1" x14ac:dyDescent="0.25">
      <c r="A10" s="338"/>
      <c r="B10" s="338"/>
      <c r="C10" s="338"/>
      <c r="D10" s="338"/>
      <c r="E10" s="338"/>
      <c r="F10" s="338"/>
      <c r="G10" s="378" t="s">
        <v>221</v>
      </c>
      <c r="H10" s="375">
        <v>1495</v>
      </c>
      <c r="I10" s="375">
        <v>42.42</v>
      </c>
      <c r="J10" s="375">
        <v>51.88</v>
      </c>
      <c r="K10" s="375">
        <v>208.43</v>
      </c>
      <c r="L10" s="374">
        <v>1500.1</v>
      </c>
      <c r="M10" s="338"/>
      <c r="N10" s="338"/>
      <c r="O10" s="338"/>
      <c r="P10" s="338"/>
      <c r="Q10" s="338"/>
      <c r="R10" s="338"/>
      <c r="S10" s="338"/>
      <c r="T10" s="338"/>
    </row>
    <row r="11" spans="1:20" ht="24" customHeight="1" x14ac:dyDescent="0.25">
      <c r="A11" s="338"/>
      <c r="B11" s="338"/>
      <c r="C11" s="338"/>
      <c r="D11" s="338"/>
      <c r="E11" s="338"/>
      <c r="F11" s="338"/>
      <c r="G11" s="377" t="s">
        <v>220</v>
      </c>
      <c r="H11" s="376">
        <v>1515</v>
      </c>
      <c r="I11" s="375">
        <v>55.07</v>
      </c>
      <c r="J11" s="375">
        <v>48.74</v>
      </c>
      <c r="K11" s="375">
        <v>207.52</v>
      </c>
      <c r="L11" s="374">
        <v>1513.66</v>
      </c>
      <c r="M11" s="338"/>
      <c r="N11" s="338"/>
      <c r="O11" s="338"/>
      <c r="P11" s="338"/>
      <c r="Q11" s="338"/>
      <c r="R11" s="338"/>
      <c r="S11" s="338"/>
      <c r="T11" s="338"/>
    </row>
    <row r="12" spans="1:20" ht="24" customHeight="1" x14ac:dyDescent="0.25">
      <c r="A12" s="338"/>
      <c r="B12" s="338"/>
      <c r="C12" s="338"/>
      <c r="D12" s="338"/>
      <c r="E12" s="338"/>
      <c r="F12" s="338"/>
      <c r="G12" s="377" t="s">
        <v>219</v>
      </c>
      <c r="H12" s="376">
        <v>1495</v>
      </c>
      <c r="I12" s="375">
        <v>52.55</v>
      </c>
      <c r="J12" s="375">
        <v>54.65</v>
      </c>
      <c r="K12" s="375">
        <v>208.44</v>
      </c>
      <c r="L12" s="374">
        <v>1531.77</v>
      </c>
      <c r="M12" s="338"/>
      <c r="N12" s="338"/>
      <c r="O12" s="338"/>
      <c r="P12" s="338"/>
      <c r="Q12" s="338"/>
      <c r="R12" s="338"/>
      <c r="S12" s="338"/>
      <c r="T12" s="338"/>
    </row>
    <row r="13" spans="1:20" ht="24" customHeight="1" x14ac:dyDescent="0.25">
      <c r="A13" s="338"/>
      <c r="B13" s="338"/>
      <c r="C13" s="338"/>
      <c r="D13" s="338"/>
      <c r="E13" s="338"/>
      <c r="F13" s="338"/>
      <c r="G13" s="377" t="s">
        <v>218</v>
      </c>
      <c r="H13" s="376">
        <v>1490</v>
      </c>
      <c r="I13" s="375">
        <v>76.81</v>
      </c>
      <c r="J13" s="375">
        <v>46.6</v>
      </c>
      <c r="K13" s="375">
        <v>99.54</v>
      </c>
      <c r="L13" s="374">
        <v>1523.71</v>
      </c>
      <c r="M13" s="338"/>
      <c r="N13" s="338"/>
      <c r="O13" s="338"/>
      <c r="P13" s="338"/>
      <c r="Q13" s="338"/>
      <c r="R13" s="338"/>
      <c r="S13" s="338"/>
      <c r="T13" s="338"/>
    </row>
    <row r="14" spans="1:20" ht="24" customHeight="1" x14ac:dyDescent="0.25">
      <c r="A14" s="338"/>
      <c r="B14" s="338"/>
      <c r="C14" s="338"/>
      <c r="D14" s="338"/>
      <c r="E14" s="338"/>
      <c r="F14" s="338"/>
      <c r="G14" s="377" t="s">
        <v>217</v>
      </c>
      <c r="H14" s="376">
        <v>1500</v>
      </c>
      <c r="I14" s="375">
        <v>60.77</v>
      </c>
      <c r="J14" s="375">
        <v>52.27</v>
      </c>
      <c r="K14" s="375">
        <v>196.73</v>
      </c>
      <c r="L14" s="374">
        <v>1553.5</v>
      </c>
      <c r="M14" s="338"/>
      <c r="N14" s="338"/>
      <c r="O14" s="338"/>
      <c r="P14" s="338"/>
      <c r="Q14" s="338"/>
      <c r="R14" s="338"/>
      <c r="S14" s="338"/>
      <c r="T14" s="338"/>
    </row>
    <row r="15" spans="1:20" ht="24" customHeight="1" x14ac:dyDescent="0.25">
      <c r="A15" s="338"/>
      <c r="B15" s="338"/>
      <c r="C15" s="338"/>
      <c r="D15" s="338"/>
      <c r="E15" s="338"/>
      <c r="F15" s="338"/>
      <c r="G15" s="377" t="s">
        <v>216</v>
      </c>
      <c r="H15" s="376">
        <v>1470</v>
      </c>
      <c r="I15" s="375">
        <v>46.49</v>
      </c>
      <c r="J15" s="375">
        <v>71.38</v>
      </c>
      <c r="K15" s="375">
        <v>177.24</v>
      </c>
      <c r="L15" s="374">
        <v>1544.11</v>
      </c>
      <c r="M15" s="338"/>
      <c r="N15" s="338"/>
      <c r="O15" s="338"/>
      <c r="P15" s="338"/>
      <c r="Q15" s="338"/>
      <c r="R15" s="338"/>
      <c r="S15" s="338"/>
      <c r="T15" s="338"/>
    </row>
    <row r="16" spans="1:20" ht="21.75" customHeight="1" thickBot="1" x14ac:dyDescent="0.3">
      <c r="A16" s="338"/>
      <c r="B16" s="338"/>
      <c r="C16" s="338"/>
      <c r="D16" s="338"/>
      <c r="E16" s="338"/>
      <c r="F16" s="338"/>
      <c r="G16" s="373" t="s">
        <v>215</v>
      </c>
      <c r="H16" s="372">
        <v>1515</v>
      </c>
      <c r="I16" s="372">
        <v>60.71</v>
      </c>
      <c r="J16" s="372">
        <v>59.43</v>
      </c>
      <c r="K16" s="372">
        <v>190.85</v>
      </c>
      <c r="L16" s="371">
        <v>1555.15</v>
      </c>
      <c r="M16" s="338"/>
      <c r="N16" s="338"/>
      <c r="O16" s="338"/>
      <c r="P16" s="338"/>
      <c r="Q16" s="338"/>
      <c r="R16" s="338"/>
      <c r="S16" s="338"/>
      <c r="T16" s="338"/>
    </row>
    <row r="17" spans="1:20" ht="29.25" customHeight="1" thickBot="1" x14ac:dyDescent="0.3">
      <c r="A17" s="338"/>
      <c r="B17" s="338"/>
      <c r="C17" s="338"/>
      <c r="D17" s="338"/>
      <c r="E17" s="338"/>
      <c r="F17" s="338"/>
      <c r="G17" s="370" t="s">
        <v>214</v>
      </c>
      <c r="H17" s="369">
        <f>H7+H8+H9+H10+H11+H12+H13+H14+H15+H16</f>
        <v>14885</v>
      </c>
      <c r="I17" s="369">
        <f>I7+I8+I9+I10+I11+I12+I13+I14+I15+I16</f>
        <v>555.27</v>
      </c>
      <c r="J17" s="369">
        <f>J7+J8+J9+J10+J11+J12+J13+J14+J15+J16</f>
        <v>553.80999999999995</v>
      </c>
      <c r="K17" s="369">
        <f>K7+K8+K9+K10+K11+K12+K13+K14+K15+K16</f>
        <v>1895.75</v>
      </c>
      <c r="L17" s="368">
        <f>L7+L8+L9+L10+L11+L12+L13+L14+L15+L16</f>
        <v>15385.890000000001</v>
      </c>
      <c r="M17" s="339"/>
      <c r="N17" s="339"/>
      <c r="O17" s="339"/>
      <c r="P17" s="339"/>
      <c r="Q17" s="339"/>
      <c r="R17" s="339"/>
      <c r="S17" s="339"/>
      <c r="T17" s="339"/>
    </row>
    <row r="18" spans="1:20" ht="29.25" customHeight="1" thickBot="1" x14ac:dyDescent="0.3">
      <c r="A18" s="338"/>
      <c r="B18" s="338"/>
      <c r="C18" s="338"/>
      <c r="D18" s="338"/>
      <c r="E18" s="338"/>
      <c r="F18" s="338"/>
      <c r="G18" s="367" t="s">
        <v>213</v>
      </c>
      <c r="H18" s="366">
        <f>H17/10</f>
        <v>1488.5</v>
      </c>
      <c r="I18" s="366">
        <f>I17/10</f>
        <v>55.527000000000001</v>
      </c>
      <c r="J18" s="366">
        <f>J17/10</f>
        <v>55.380999999999993</v>
      </c>
      <c r="K18" s="366">
        <f>K17/10</f>
        <v>189.57499999999999</v>
      </c>
      <c r="L18" s="365">
        <f>L17/10</f>
        <v>1538.5890000000002</v>
      </c>
      <c r="M18" s="339"/>
      <c r="N18" s="339"/>
      <c r="O18" s="339"/>
      <c r="P18" s="339"/>
      <c r="Q18" s="339"/>
      <c r="R18" s="339"/>
      <c r="S18" s="339"/>
      <c r="T18" s="339"/>
    </row>
    <row r="19" spans="1:20" ht="0.75" hidden="1" customHeight="1" x14ac:dyDescent="0.25">
      <c r="A19" s="338"/>
      <c r="B19" s="338"/>
      <c r="C19" s="338"/>
      <c r="D19" s="338"/>
      <c r="E19" s="338"/>
      <c r="F19" s="338"/>
      <c r="G19" s="364"/>
      <c r="H19" s="363"/>
      <c r="I19" s="361"/>
      <c r="J19" s="362"/>
      <c r="K19" s="361"/>
      <c r="L19" s="360"/>
      <c r="M19" s="338"/>
      <c r="N19" s="338"/>
      <c r="O19" s="338"/>
      <c r="P19" s="338"/>
      <c r="Q19" s="338"/>
      <c r="R19" s="338"/>
      <c r="S19" s="338"/>
      <c r="T19" s="338"/>
    </row>
    <row r="20" spans="1:20" ht="23.25" hidden="1" customHeight="1" x14ac:dyDescent="0.25">
      <c r="A20" s="338"/>
      <c r="B20" s="338"/>
      <c r="C20" s="338"/>
      <c r="D20" s="338"/>
      <c r="E20" s="338"/>
      <c r="F20" s="338"/>
      <c r="G20" s="359"/>
      <c r="H20" s="358"/>
      <c r="I20" s="357"/>
      <c r="J20" s="357"/>
      <c r="K20" s="357"/>
      <c r="L20" s="356"/>
      <c r="M20" s="338"/>
      <c r="N20" s="338"/>
      <c r="O20" s="338"/>
      <c r="P20" s="338"/>
      <c r="Q20" s="338"/>
      <c r="R20" s="338"/>
      <c r="S20" s="338"/>
      <c r="T20" s="338"/>
    </row>
    <row r="21" spans="1:20" ht="22.5" hidden="1" customHeight="1" x14ac:dyDescent="0.25">
      <c r="A21" s="338"/>
      <c r="B21" s="338"/>
      <c r="C21" s="338"/>
      <c r="D21" s="338"/>
      <c r="E21" s="338"/>
      <c r="F21" s="338"/>
      <c r="G21" s="355"/>
      <c r="H21" s="354"/>
      <c r="I21" s="353"/>
      <c r="J21" s="353"/>
      <c r="K21" s="353"/>
      <c r="L21" s="352"/>
      <c r="M21" s="338"/>
      <c r="N21" s="338"/>
      <c r="O21" s="338"/>
      <c r="P21" s="338"/>
      <c r="Q21" s="338"/>
      <c r="R21" s="338"/>
      <c r="S21" s="338"/>
      <c r="T21" s="338"/>
    </row>
    <row r="22" spans="1:20" ht="21.75" hidden="1" customHeight="1" x14ac:dyDescent="0.25">
      <c r="A22" s="338"/>
      <c r="B22" s="338"/>
      <c r="C22" s="338"/>
      <c r="D22" s="338"/>
      <c r="E22" s="338"/>
      <c r="F22" s="338"/>
      <c r="G22" s="355"/>
      <c r="H22" s="354"/>
      <c r="I22" s="353"/>
      <c r="J22" s="353"/>
      <c r="K22" s="353"/>
      <c r="L22" s="352"/>
      <c r="M22" s="338"/>
      <c r="N22" s="338"/>
      <c r="O22" s="338"/>
      <c r="P22" s="338"/>
      <c r="Q22" s="338"/>
      <c r="R22" s="338"/>
      <c r="S22" s="338"/>
      <c r="T22" s="338"/>
    </row>
    <row r="23" spans="1:20" ht="22.5" hidden="1" customHeight="1" x14ac:dyDescent="0.25">
      <c r="A23" s="338"/>
      <c r="B23" s="338"/>
      <c r="C23" s="338"/>
      <c r="D23" s="338"/>
      <c r="E23" s="338"/>
      <c r="F23" s="338"/>
      <c r="G23" s="351"/>
      <c r="H23" s="350"/>
      <c r="I23" s="349"/>
      <c r="J23" s="349"/>
      <c r="K23" s="349"/>
      <c r="L23" s="348"/>
      <c r="M23" s="338"/>
      <c r="N23" s="338"/>
      <c r="O23" s="338"/>
      <c r="P23" s="338"/>
      <c r="Q23" s="338"/>
      <c r="R23" s="338"/>
      <c r="S23" s="338"/>
      <c r="T23" s="338"/>
    </row>
    <row r="24" spans="1:20" ht="32.25" hidden="1" customHeight="1" x14ac:dyDescent="0.25">
      <c r="A24" s="338"/>
      <c r="B24" s="338"/>
      <c r="C24" s="338"/>
      <c r="D24" s="338"/>
      <c r="E24" s="338"/>
      <c r="F24" s="338"/>
      <c r="G24" s="347"/>
      <c r="H24" s="346"/>
      <c r="I24" s="345"/>
      <c r="J24" s="345"/>
      <c r="K24" s="345"/>
      <c r="L24" s="344"/>
      <c r="M24" s="339"/>
      <c r="N24" s="339"/>
      <c r="O24" s="339"/>
      <c r="P24" s="339"/>
      <c r="Q24" s="339"/>
      <c r="R24" s="339"/>
      <c r="S24" s="339"/>
      <c r="T24" s="339"/>
    </row>
    <row r="25" spans="1:20" ht="16.5" hidden="1" thickBot="1" x14ac:dyDescent="0.3">
      <c r="A25" s="338"/>
      <c r="B25" s="338"/>
      <c r="C25" s="338"/>
      <c r="D25" s="338"/>
      <c r="E25" s="338"/>
      <c r="F25" s="338"/>
      <c r="G25" s="343"/>
      <c r="H25" s="342"/>
      <c r="I25" s="341"/>
      <c r="J25" s="341"/>
      <c r="K25" s="341"/>
      <c r="L25" s="340"/>
      <c r="M25" s="339"/>
      <c r="N25" s="339"/>
      <c r="O25" s="339"/>
      <c r="P25" s="339"/>
      <c r="Q25" s="339"/>
      <c r="R25" s="339"/>
      <c r="S25" s="339"/>
      <c r="T25" s="339"/>
    </row>
    <row r="26" spans="1:20" x14ac:dyDescent="0.2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</row>
    <row r="27" spans="1:20" x14ac:dyDescent="0.25">
      <c r="A27" s="338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opLeftCell="A3" workbookViewId="0">
      <selection activeCell="D54" sqref="D54"/>
    </sheetView>
  </sheetViews>
  <sheetFormatPr defaultRowHeight="15" x14ac:dyDescent="0.25"/>
  <cols>
    <col min="1" max="1" width="7" style="3" customWidth="1"/>
    <col min="2" max="4" width="9.140625" style="3"/>
    <col min="5" max="5" width="11.5703125" style="3" customWidth="1"/>
    <col min="6" max="6" width="6.85546875" style="3" hidden="1" customWidth="1"/>
    <col min="7" max="7" width="8.5703125" style="3" customWidth="1"/>
    <col min="8" max="8" width="7.42578125" style="3" customWidth="1"/>
    <col min="9" max="9" width="7" style="3" customWidth="1"/>
    <col min="10" max="10" width="7.28515625" style="3" customWidth="1"/>
    <col min="11" max="11" width="8.28515625" style="3" customWidth="1"/>
    <col min="12" max="12" width="7.28515625" style="3" customWidth="1"/>
    <col min="13" max="13" width="7.140625" style="3" customWidth="1"/>
    <col min="14" max="14" width="7.28515625" style="3" customWidth="1"/>
    <col min="15" max="15" width="6.85546875" style="3" customWidth="1"/>
    <col min="16" max="16" width="7.7109375" style="3" customWidth="1"/>
    <col min="17" max="17" width="7.42578125" style="3" customWidth="1"/>
    <col min="18" max="18" width="7.28515625" style="3" customWidth="1"/>
    <col min="19" max="19" width="7" style="3" customWidth="1"/>
    <col min="20" max="16384" width="9.140625" style="3"/>
  </cols>
  <sheetData>
    <row r="1" spans="1:19" ht="9.75" hidden="1" customHeight="1" thickBot="1" x14ac:dyDescent="0.3">
      <c r="G1" s="34"/>
    </row>
    <row r="2" spans="1:19" ht="16.5" hidden="1" customHeight="1" x14ac:dyDescent="0.25">
      <c r="E2" s="33"/>
    </row>
    <row r="3" spans="1:19" ht="0.75" customHeight="1" thickBot="1" x14ac:dyDescent="0.3">
      <c r="A3" s="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51.75" customHeight="1" thickBot="1" x14ac:dyDescent="0.3">
      <c r="A4" s="286" t="s">
        <v>64</v>
      </c>
      <c r="B4" s="48"/>
      <c r="C4" s="48"/>
      <c r="D4" s="261" t="s">
        <v>68</v>
      </c>
      <c r="E4" s="48"/>
      <c r="F4" s="48"/>
      <c r="G4" s="48"/>
      <c r="H4" s="301"/>
      <c r="I4" s="301"/>
      <c r="J4" s="48"/>
      <c r="K4" s="48"/>
      <c r="L4" s="48"/>
      <c r="M4" s="48"/>
      <c r="N4" s="48"/>
      <c r="O4" s="48"/>
      <c r="P4" s="48"/>
      <c r="Q4" s="48"/>
      <c r="R4" s="48"/>
      <c r="S4" s="49"/>
    </row>
    <row r="5" spans="1:19" ht="12.75" hidden="1" customHeight="1" x14ac:dyDescent="0.25">
      <c r="A5" s="144" t="s">
        <v>2</v>
      </c>
      <c r="B5" s="145"/>
      <c r="C5" s="146" t="s">
        <v>3</v>
      </c>
      <c r="D5" s="146"/>
      <c r="E5" s="146"/>
      <c r="F5" s="147" t="s">
        <v>4</v>
      </c>
      <c r="G5" s="148" t="s">
        <v>5</v>
      </c>
      <c r="H5" s="149" t="s">
        <v>58</v>
      </c>
      <c r="I5" s="150"/>
      <c r="J5" s="151"/>
      <c r="K5" s="152" t="s">
        <v>6</v>
      </c>
      <c r="L5" s="153" t="s">
        <v>57</v>
      </c>
      <c r="M5" s="154"/>
      <c r="N5" s="155"/>
      <c r="O5" s="156"/>
      <c r="P5" s="149" t="s">
        <v>56</v>
      </c>
      <c r="Q5" s="154"/>
      <c r="R5" s="155"/>
      <c r="S5" s="157"/>
    </row>
    <row r="6" spans="1:19" ht="12" hidden="1" customHeight="1" x14ac:dyDescent="0.25">
      <c r="A6" s="158" t="s">
        <v>46</v>
      </c>
      <c r="B6" s="159" t="s">
        <v>59</v>
      </c>
      <c r="C6" s="160"/>
      <c r="D6" s="160"/>
      <c r="E6" s="160"/>
      <c r="F6" s="161" t="s">
        <v>7</v>
      </c>
      <c r="G6" s="162" t="s">
        <v>45</v>
      </c>
      <c r="H6" s="163" t="s">
        <v>8</v>
      </c>
      <c r="I6" s="164" t="s">
        <v>9</v>
      </c>
      <c r="J6" s="165" t="s">
        <v>10</v>
      </c>
      <c r="K6" s="166" t="s">
        <v>11</v>
      </c>
      <c r="L6" s="163" t="s">
        <v>12</v>
      </c>
      <c r="M6" s="164" t="s">
        <v>13</v>
      </c>
      <c r="N6" s="164" t="s">
        <v>14</v>
      </c>
      <c r="O6" s="164" t="s">
        <v>15</v>
      </c>
      <c r="P6" s="164" t="s">
        <v>16</v>
      </c>
      <c r="Q6" s="164" t="s">
        <v>17</v>
      </c>
      <c r="R6" s="164" t="s">
        <v>18</v>
      </c>
      <c r="S6" s="167" t="s">
        <v>19</v>
      </c>
    </row>
    <row r="7" spans="1:19" ht="21" customHeight="1" thickBot="1" x14ac:dyDescent="0.3">
      <c r="A7" s="198">
        <v>1</v>
      </c>
      <c r="B7" s="168"/>
      <c r="C7" s="58">
        <v>2</v>
      </c>
      <c r="D7" s="58"/>
      <c r="E7" s="194"/>
      <c r="F7" s="58"/>
      <c r="G7" s="195">
        <v>3</v>
      </c>
      <c r="H7" s="196">
        <v>4</v>
      </c>
      <c r="I7" s="196">
        <v>5</v>
      </c>
      <c r="J7" s="196">
        <v>6</v>
      </c>
      <c r="K7" s="164">
        <v>7</v>
      </c>
      <c r="L7" s="196">
        <v>8</v>
      </c>
      <c r="M7" s="196">
        <v>9</v>
      </c>
      <c r="N7" s="196">
        <v>10</v>
      </c>
      <c r="O7" s="196">
        <v>11</v>
      </c>
      <c r="P7" s="196">
        <v>12</v>
      </c>
      <c r="Q7" s="196">
        <v>13</v>
      </c>
      <c r="R7" s="196">
        <v>14</v>
      </c>
      <c r="S7" s="197">
        <v>15</v>
      </c>
    </row>
    <row r="8" spans="1:19" ht="18" hidden="1" customHeight="1" x14ac:dyDescent="0.25">
      <c r="A8" s="222"/>
      <c r="B8" s="134"/>
      <c r="C8" s="134"/>
      <c r="D8" s="134"/>
      <c r="E8" s="134"/>
      <c r="F8" s="223"/>
      <c r="G8" s="224"/>
      <c r="H8" s="256"/>
      <c r="I8" s="226"/>
      <c r="J8" s="226"/>
      <c r="K8" s="223"/>
      <c r="L8" s="223"/>
      <c r="M8" s="227"/>
      <c r="N8" s="227"/>
      <c r="O8" s="227"/>
      <c r="P8" s="227"/>
      <c r="Q8" s="227"/>
      <c r="R8" s="227"/>
      <c r="S8" s="228"/>
    </row>
    <row r="9" spans="1:19" ht="14.25" hidden="1" customHeight="1" x14ac:dyDescent="0.25">
      <c r="A9" s="265"/>
      <c r="B9" s="134"/>
      <c r="C9" s="134"/>
      <c r="D9" s="202"/>
      <c r="E9" s="307"/>
      <c r="F9" s="134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66"/>
    </row>
    <row r="10" spans="1:19" ht="14.25" hidden="1" customHeight="1" x14ac:dyDescent="0.25">
      <c r="A10" s="265"/>
      <c r="B10" s="134"/>
      <c r="C10" s="134"/>
      <c r="D10" s="201"/>
      <c r="E10" s="202"/>
      <c r="F10" s="134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66"/>
    </row>
    <row r="11" spans="1:19" ht="12.75" hidden="1" customHeight="1" x14ac:dyDescent="0.25">
      <c r="A11" s="265"/>
      <c r="B11" s="134"/>
      <c r="C11" s="134"/>
      <c r="D11" s="201"/>
      <c r="E11" s="202"/>
      <c r="F11" s="134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66"/>
    </row>
    <row r="12" spans="1:19" hidden="1" x14ac:dyDescent="0.25">
      <c r="A12" s="265"/>
      <c r="B12" s="134"/>
      <c r="C12" s="134"/>
      <c r="D12" s="201"/>
      <c r="E12" s="202"/>
      <c r="F12" s="134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66"/>
    </row>
    <row r="13" spans="1:19" ht="13.5" hidden="1" customHeight="1" x14ac:dyDescent="0.25">
      <c r="A13" s="265"/>
      <c r="B13" s="134"/>
      <c r="C13" s="134"/>
      <c r="D13" s="201"/>
      <c r="E13" s="202"/>
      <c r="F13" s="134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66"/>
    </row>
    <row r="14" spans="1:19" hidden="1" x14ac:dyDescent="0.25">
      <c r="A14" s="265"/>
      <c r="B14" s="134"/>
      <c r="C14" s="134"/>
      <c r="D14" s="201"/>
      <c r="E14" s="202"/>
      <c r="F14" s="134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66"/>
    </row>
    <row r="15" spans="1:19" hidden="1" x14ac:dyDescent="0.25">
      <c r="A15" s="265"/>
      <c r="B15" s="134"/>
      <c r="C15" s="134"/>
      <c r="D15" s="201"/>
      <c r="E15" s="202"/>
      <c r="F15" s="134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66"/>
    </row>
    <row r="16" spans="1:19" hidden="1" x14ac:dyDescent="0.25">
      <c r="A16" s="265"/>
      <c r="B16" s="134"/>
      <c r="C16" s="134"/>
      <c r="D16" s="201"/>
      <c r="E16" s="202"/>
      <c r="F16" s="134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66"/>
    </row>
    <row r="17" spans="1:19" hidden="1" x14ac:dyDescent="0.25">
      <c r="A17" s="265"/>
      <c r="B17" s="134"/>
      <c r="C17" s="134"/>
      <c r="D17" s="201"/>
      <c r="E17" s="202"/>
      <c r="F17" s="134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66"/>
    </row>
    <row r="18" spans="1:19" ht="4.5" hidden="1" customHeight="1" x14ac:dyDescent="0.25">
      <c r="A18" s="265"/>
      <c r="B18" s="134"/>
      <c r="C18" s="134"/>
      <c r="D18" s="201"/>
      <c r="E18" s="202"/>
      <c r="F18" s="134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66"/>
    </row>
    <row r="19" spans="1:19" ht="12.75" hidden="1" customHeight="1" x14ac:dyDescent="0.25">
      <c r="A19" s="265"/>
      <c r="B19" s="134"/>
      <c r="C19" s="134"/>
      <c r="D19" s="201"/>
      <c r="E19" s="202"/>
      <c r="F19" s="134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66"/>
    </row>
    <row r="20" spans="1:19" ht="0.75" hidden="1" customHeight="1" x14ac:dyDescent="0.25">
      <c r="A20" s="133"/>
      <c r="B20" s="134"/>
      <c r="C20" s="134"/>
      <c r="D20" s="201"/>
      <c r="E20" s="202"/>
      <c r="F20" s="134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66"/>
    </row>
    <row r="21" spans="1:19" ht="13.5" hidden="1" customHeight="1" x14ac:dyDescent="0.25">
      <c r="A21" s="133"/>
      <c r="B21" s="134"/>
      <c r="C21" s="134"/>
      <c r="D21" s="201"/>
      <c r="E21" s="202"/>
      <c r="F21" s="134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66"/>
    </row>
    <row r="22" spans="1:19" ht="14.25" hidden="1" customHeight="1" x14ac:dyDescent="0.25">
      <c r="A22" s="133"/>
      <c r="B22" s="134"/>
      <c r="C22" s="134"/>
      <c r="D22" s="201"/>
      <c r="E22" s="202"/>
      <c r="F22" s="134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67"/>
    </row>
    <row r="23" spans="1:19" ht="39" customHeight="1" thickBot="1" x14ac:dyDescent="0.3">
      <c r="A23" s="73"/>
      <c r="B23" s="81"/>
      <c r="C23" s="81"/>
      <c r="D23" s="170"/>
      <c r="E23" s="105"/>
      <c r="F23" s="106"/>
      <c r="G23" s="231" t="s">
        <v>135</v>
      </c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</row>
    <row r="24" spans="1:19" ht="18" customHeight="1" x14ac:dyDescent="0.25">
      <c r="A24" s="85" t="s">
        <v>63</v>
      </c>
      <c r="B24" s="240" t="s">
        <v>54</v>
      </c>
      <c r="C24" s="240"/>
      <c r="D24" s="332" t="s">
        <v>62</v>
      </c>
      <c r="E24" s="88"/>
      <c r="F24" s="86"/>
      <c r="G24" s="88">
        <v>10</v>
      </c>
      <c r="H24" s="88">
        <v>0.1</v>
      </c>
      <c r="I24" s="88">
        <v>7.25</v>
      </c>
      <c r="J24" s="88">
        <v>0.14000000000000001</v>
      </c>
      <c r="K24" s="88">
        <v>66</v>
      </c>
      <c r="L24" s="88">
        <v>0</v>
      </c>
      <c r="M24" s="88">
        <v>0</v>
      </c>
      <c r="N24" s="88">
        <v>0.05</v>
      </c>
      <c r="O24" s="88">
        <v>0.1</v>
      </c>
      <c r="P24" s="88">
        <v>2.4</v>
      </c>
      <c r="Q24" s="88">
        <v>3</v>
      </c>
      <c r="R24" s="88">
        <v>0.05</v>
      </c>
      <c r="S24" s="210">
        <v>0.02</v>
      </c>
    </row>
    <row r="25" spans="1:19" ht="18.75" customHeight="1" x14ac:dyDescent="0.25">
      <c r="A25" s="91" t="s">
        <v>74</v>
      </c>
      <c r="B25" s="242" t="s">
        <v>87</v>
      </c>
      <c r="C25" s="242"/>
      <c r="D25" s="242"/>
      <c r="E25" s="111"/>
      <c r="F25" s="92"/>
      <c r="G25" s="111">
        <v>200</v>
      </c>
      <c r="H25" s="111">
        <v>10.66</v>
      </c>
      <c r="I25" s="111">
        <v>32.659999999999997</v>
      </c>
      <c r="J25" s="111">
        <v>3.8</v>
      </c>
      <c r="K25" s="111">
        <v>350.6</v>
      </c>
      <c r="L25" s="111">
        <v>0.156</v>
      </c>
      <c r="M25" s="111">
        <v>0.75</v>
      </c>
      <c r="N25" s="111">
        <v>0.34</v>
      </c>
      <c r="O25" s="111">
        <v>0.9</v>
      </c>
      <c r="P25" s="111">
        <v>137.18</v>
      </c>
      <c r="Q25" s="111">
        <v>292.5</v>
      </c>
      <c r="R25" s="111">
        <v>26.5</v>
      </c>
      <c r="S25" s="112">
        <v>3.05</v>
      </c>
    </row>
    <row r="26" spans="1:19" ht="17.25" customHeight="1" x14ac:dyDescent="0.25">
      <c r="A26" s="91" t="s">
        <v>209</v>
      </c>
      <c r="B26" s="242" t="s">
        <v>210</v>
      </c>
      <c r="C26" s="242"/>
      <c r="D26" s="242"/>
      <c r="E26" s="111"/>
      <c r="F26" s="92"/>
      <c r="G26" s="111">
        <v>30</v>
      </c>
      <c r="H26" s="111">
        <v>2.2799999999999998</v>
      </c>
      <c r="I26" s="111">
        <v>0.24</v>
      </c>
      <c r="J26" s="111">
        <v>14.76</v>
      </c>
      <c r="K26" s="111">
        <v>70.2</v>
      </c>
      <c r="L26" s="111">
        <v>3.3000000000000002E-2</v>
      </c>
      <c r="M26" s="111">
        <v>0</v>
      </c>
      <c r="N26" s="111">
        <v>0</v>
      </c>
      <c r="O26" s="111">
        <v>0.33</v>
      </c>
      <c r="P26" s="111">
        <v>6</v>
      </c>
      <c r="Q26" s="111">
        <v>19.5</v>
      </c>
      <c r="R26" s="111">
        <v>4.2</v>
      </c>
      <c r="S26" s="112">
        <v>0.33</v>
      </c>
    </row>
    <row r="27" spans="1:19" ht="19.5" customHeight="1" x14ac:dyDescent="0.25">
      <c r="A27" s="91" t="s">
        <v>211</v>
      </c>
      <c r="B27" s="242" t="s">
        <v>212</v>
      </c>
      <c r="C27" s="242"/>
      <c r="D27" s="242"/>
      <c r="E27" s="111"/>
      <c r="F27" s="92"/>
      <c r="G27" s="111">
        <v>30</v>
      </c>
      <c r="H27" s="111">
        <v>2.04</v>
      </c>
      <c r="I27" s="111">
        <v>0.39</v>
      </c>
      <c r="J27" s="111">
        <v>11.94</v>
      </c>
      <c r="K27" s="111">
        <v>59.4</v>
      </c>
      <c r="L27" s="111">
        <v>5.3999999999999999E-2</v>
      </c>
      <c r="M27" s="111">
        <v>0</v>
      </c>
      <c r="N27" s="111">
        <v>0</v>
      </c>
      <c r="O27" s="111">
        <v>0.42</v>
      </c>
      <c r="P27" s="111">
        <v>14.1</v>
      </c>
      <c r="Q27" s="111">
        <v>47.1</v>
      </c>
      <c r="R27" s="111">
        <v>14.1</v>
      </c>
      <c r="S27" s="112">
        <v>1.17</v>
      </c>
    </row>
    <row r="28" spans="1:19" hidden="1" x14ac:dyDescent="0.25">
      <c r="A28" s="91"/>
      <c r="B28" s="242"/>
      <c r="C28" s="242"/>
      <c r="D28" s="242"/>
      <c r="E28" s="111"/>
      <c r="F28" s="92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</row>
    <row r="29" spans="1:19" hidden="1" x14ac:dyDescent="0.25">
      <c r="A29" s="91"/>
      <c r="B29" s="242"/>
      <c r="C29" s="242"/>
      <c r="D29" s="242"/>
      <c r="E29" s="111"/>
      <c r="F29" s="92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</row>
    <row r="30" spans="1:19" ht="20.25" customHeight="1" x14ac:dyDescent="0.25">
      <c r="A30" s="91" t="s">
        <v>182</v>
      </c>
      <c r="B30" s="242" t="s">
        <v>50</v>
      </c>
      <c r="C30" s="242"/>
      <c r="D30" s="242"/>
      <c r="E30" s="111"/>
      <c r="F30" s="92"/>
      <c r="G30" s="111">
        <v>200</v>
      </c>
      <c r="H30" s="111">
        <v>0.12</v>
      </c>
      <c r="I30" s="111">
        <v>0</v>
      </c>
      <c r="J30" s="111">
        <v>12.04</v>
      </c>
      <c r="K30" s="111">
        <v>48.64</v>
      </c>
      <c r="L30" s="111">
        <v>0</v>
      </c>
      <c r="M30" s="111">
        <v>0</v>
      </c>
      <c r="N30" s="111">
        <v>0</v>
      </c>
      <c r="O30" s="111">
        <v>0</v>
      </c>
      <c r="P30" s="111">
        <v>2.59</v>
      </c>
      <c r="Q30" s="111">
        <v>1.5</v>
      </c>
      <c r="R30" s="111">
        <v>1.1299999999999999</v>
      </c>
      <c r="S30" s="112">
        <v>0.18</v>
      </c>
    </row>
    <row r="31" spans="1:19" ht="0.75" hidden="1" customHeight="1" x14ac:dyDescent="0.25">
      <c r="A31" s="110"/>
      <c r="B31" s="242"/>
      <c r="C31" s="242"/>
      <c r="D31" s="242"/>
      <c r="E31" s="111"/>
      <c r="F31" s="92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2"/>
    </row>
    <row r="32" spans="1:19" hidden="1" x14ac:dyDescent="0.25">
      <c r="A32" s="110"/>
      <c r="B32" s="242" t="s">
        <v>40</v>
      </c>
      <c r="C32" s="242"/>
      <c r="D32" s="242"/>
      <c r="E32" s="111"/>
      <c r="F32" s="92"/>
      <c r="G32" s="111" t="s">
        <v>41</v>
      </c>
      <c r="H32" s="111" t="s">
        <v>38</v>
      </c>
      <c r="I32" s="111"/>
      <c r="J32" s="111" t="s">
        <v>42</v>
      </c>
      <c r="K32" s="111" t="s">
        <v>43</v>
      </c>
      <c r="L32" s="111" t="s">
        <v>31</v>
      </c>
      <c r="M32" s="111" t="s">
        <v>32</v>
      </c>
      <c r="N32" s="111"/>
      <c r="O32" s="111" t="s">
        <v>33</v>
      </c>
      <c r="P32" s="111" t="s">
        <v>34</v>
      </c>
      <c r="Q32" s="111" t="s">
        <v>35</v>
      </c>
      <c r="R32" s="111" t="s">
        <v>36</v>
      </c>
      <c r="S32" s="112" t="s">
        <v>37</v>
      </c>
    </row>
    <row r="33" spans="1:19" ht="12.75" hidden="1" customHeight="1" x14ac:dyDescent="0.25">
      <c r="A33" s="110"/>
      <c r="B33" s="242"/>
      <c r="C33" s="242"/>
      <c r="D33" s="242"/>
      <c r="E33" s="111"/>
      <c r="F33" s="92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2"/>
    </row>
    <row r="34" spans="1:19" hidden="1" x14ac:dyDescent="0.25">
      <c r="A34" s="110"/>
      <c r="B34" s="242"/>
      <c r="C34" s="242"/>
      <c r="D34" s="242"/>
      <c r="E34" s="111"/>
      <c r="F34" s="92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2"/>
    </row>
    <row r="35" spans="1:19" hidden="1" x14ac:dyDescent="0.25">
      <c r="A35" s="110"/>
      <c r="B35" s="242"/>
      <c r="C35" s="242"/>
      <c r="D35" s="242"/>
      <c r="E35" s="111"/>
      <c r="F35" s="9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2"/>
    </row>
    <row r="36" spans="1:19" hidden="1" x14ac:dyDescent="0.25">
      <c r="A36" s="110"/>
      <c r="B36" s="242"/>
      <c r="C36" s="242"/>
      <c r="D36" s="242"/>
      <c r="E36" s="111"/>
      <c r="F36" s="92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2"/>
    </row>
    <row r="37" spans="1:19" ht="0.75" hidden="1" customHeight="1" x14ac:dyDescent="0.25">
      <c r="A37" s="96"/>
      <c r="B37" s="243"/>
      <c r="C37" s="243"/>
      <c r="D37" s="243"/>
      <c r="E37" s="171"/>
      <c r="F37" s="97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211"/>
    </row>
    <row r="38" spans="1:19" ht="21" customHeight="1" thickBot="1" x14ac:dyDescent="0.3">
      <c r="A38" s="133" t="s">
        <v>145</v>
      </c>
      <c r="B38" s="308" t="s">
        <v>146</v>
      </c>
      <c r="C38" s="247"/>
      <c r="D38" s="247"/>
      <c r="E38" s="202"/>
      <c r="F38" s="135"/>
      <c r="G38" s="136">
        <v>100</v>
      </c>
      <c r="H38" s="136">
        <v>0.4</v>
      </c>
      <c r="I38" s="136">
        <v>0.4</v>
      </c>
      <c r="J38" s="136">
        <v>9.8000000000000007</v>
      </c>
      <c r="K38" s="136">
        <v>44</v>
      </c>
      <c r="L38" s="136">
        <v>0.03</v>
      </c>
      <c r="M38" s="136">
        <v>7</v>
      </c>
      <c r="N38" s="136">
        <v>0</v>
      </c>
      <c r="O38" s="136">
        <v>0.2</v>
      </c>
      <c r="P38" s="136">
        <v>16.100000000000001</v>
      </c>
      <c r="Q38" s="136">
        <v>11</v>
      </c>
      <c r="R38" s="136">
        <v>9</v>
      </c>
      <c r="S38" s="214">
        <v>2.21</v>
      </c>
    </row>
    <row r="39" spans="1:19" ht="21.75" customHeight="1" thickBot="1" x14ac:dyDescent="0.3">
      <c r="A39" s="234" t="s">
        <v>137</v>
      </c>
      <c r="B39" s="244"/>
      <c r="C39" s="244"/>
      <c r="D39" s="244"/>
      <c r="E39" s="75"/>
      <c r="F39" s="102"/>
      <c r="G39" s="103">
        <f t="shared" ref="G39:S39" si="0">G24+G25+G26+G27+G30+G38</f>
        <v>570</v>
      </c>
      <c r="H39" s="103">
        <f t="shared" si="0"/>
        <v>15.599999999999998</v>
      </c>
      <c r="I39" s="103">
        <f t="shared" si="0"/>
        <v>40.94</v>
      </c>
      <c r="J39" s="103">
        <f t="shared" si="0"/>
        <v>52.480000000000004</v>
      </c>
      <c r="K39" s="103">
        <f t="shared" si="0"/>
        <v>638.84</v>
      </c>
      <c r="L39" s="103">
        <f t="shared" si="0"/>
        <v>0.27300000000000002</v>
      </c>
      <c r="M39" s="103">
        <f t="shared" si="0"/>
        <v>7.75</v>
      </c>
      <c r="N39" s="103">
        <f t="shared" si="0"/>
        <v>0.39</v>
      </c>
      <c r="O39" s="103">
        <f t="shared" si="0"/>
        <v>1.95</v>
      </c>
      <c r="P39" s="103">
        <f t="shared" si="0"/>
        <v>178.37</v>
      </c>
      <c r="Q39" s="103">
        <f t="shared" si="0"/>
        <v>374.6</v>
      </c>
      <c r="R39" s="103">
        <f t="shared" si="0"/>
        <v>54.980000000000004</v>
      </c>
      <c r="S39" s="104">
        <f t="shared" si="0"/>
        <v>6.96</v>
      </c>
    </row>
    <row r="40" spans="1:19" ht="0.75" hidden="1" customHeight="1" thickBot="1" x14ac:dyDescent="0.3">
      <c r="A40" s="73"/>
      <c r="B40" s="245"/>
      <c r="C40" s="245"/>
      <c r="D40" s="245"/>
      <c r="E40" s="105"/>
      <c r="F40" s="107"/>
      <c r="G40" s="67"/>
      <c r="H40" s="107"/>
      <c r="I40" s="107"/>
      <c r="J40" s="108"/>
      <c r="K40" s="108"/>
      <c r="L40" s="108"/>
      <c r="M40" s="108"/>
      <c r="N40" s="108"/>
      <c r="O40" s="108"/>
      <c r="P40" s="108"/>
      <c r="Q40" s="108"/>
      <c r="R40" s="108"/>
      <c r="S40" s="109"/>
    </row>
    <row r="41" spans="1:19" ht="15.75" hidden="1" thickBot="1" x14ac:dyDescent="0.3">
      <c r="A41" s="113"/>
      <c r="B41" s="246"/>
      <c r="C41" s="246"/>
      <c r="D41" s="246"/>
      <c r="E41" s="136"/>
      <c r="F41" s="114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7"/>
    </row>
    <row r="42" spans="1:19" ht="14.25" hidden="1" customHeight="1" thickBot="1" x14ac:dyDescent="0.3">
      <c r="A42" s="265"/>
      <c r="B42" s="247"/>
      <c r="C42" s="247"/>
      <c r="D42" s="247"/>
      <c r="E42" s="202"/>
      <c r="F42" s="134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66"/>
    </row>
    <row r="43" spans="1:19" ht="13.5" hidden="1" customHeight="1" thickBot="1" x14ac:dyDescent="0.3">
      <c r="A43" s="265"/>
      <c r="B43" s="247"/>
      <c r="C43" s="247"/>
      <c r="D43" s="247"/>
      <c r="E43" s="202"/>
      <c r="F43" s="134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66"/>
    </row>
    <row r="44" spans="1:19" ht="13.5" hidden="1" customHeight="1" x14ac:dyDescent="0.25">
      <c r="A44" s="265"/>
      <c r="B44" s="247"/>
      <c r="C44" s="247"/>
      <c r="D44" s="247"/>
      <c r="E44" s="202"/>
      <c r="F44" s="134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66"/>
    </row>
    <row r="45" spans="1:19" ht="12.75" hidden="1" customHeight="1" thickBot="1" x14ac:dyDescent="0.3">
      <c r="A45" s="265"/>
      <c r="B45" s="247"/>
      <c r="C45" s="247"/>
      <c r="D45" s="247"/>
      <c r="E45" s="202"/>
      <c r="F45" s="134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66"/>
    </row>
    <row r="46" spans="1:19" ht="14.25" hidden="1" customHeight="1" thickBot="1" x14ac:dyDescent="0.3">
      <c r="A46" s="265"/>
      <c r="B46" s="247"/>
      <c r="C46" s="247"/>
      <c r="D46" s="247"/>
      <c r="E46" s="202"/>
      <c r="F46" s="134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66"/>
    </row>
    <row r="47" spans="1:19" ht="13.5" hidden="1" customHeight="1" thickBot="1" x14ac:dyDescent="0.3">
      <c r="A47" s="265"/>
      <c r="B47" s="247"/>
      <c r="C47" s="247"/>
      <c r="D47" s="247"/>
      <c r="E47" s="202"/>
      <c r="F47" s="134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66"/>
    </row>
    <row r="48" spans="1:19" ht="13.5" hidden="1" customHeight="1" thickBot="1" x14ac:dyDescent="0.3">
      <c r="A48" s="133"/>
      <c r="B48" s="247"/>
      <c r="C48" s="247"/>
      <c r="D48" s="247"/>
      <c r="E48" s="202"/>
      <c r="F48" s="134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66"/>
    </row>
    <row r="49" spans="1:19" ht="0.75" hidden="1" customHeight="1" x14ac:dyDescent="0.25">
      <c r="A49" s="133"/>
      <c r="B49" s="247"/>
      <c r="C49" s="247"/>
      <c r="D49" s="247"/>
      <c r="E49" s="202"/>
      <c r="F49" s="134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67"/>
    </row>
    <row r="50" spans="1:19" ht="0.75" hidden="1" customHeight="1" x14ac:dyDescent="0.25">
      <c r="A50" s="133"/>
      <c r="B50" s="247"/>
      <c r="C50" s="247"/>
      <c r="D50" s="247"/>
      <c r="E50" s="202"/>
      <c r="F50" s="134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67"/>
    </row>
    <row r="51" spans="1:19" ht="15.75" hidden="1" thickBot="1" x14ac:dyDescent="0.3">
      <c r="A51" s="133"/>
      <c r="B51" s="247"/>
      <c r="C51" s="247"/>
      <c r="D51" s="247"/>
      <c r="E51" s="202"/>
      <c r="F51" s="134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67"/>
    </row>
    <row r="52" spans="1:19" ht="15" hidden="1" customHeight="1" thickBot="1" x14ac:dyDescent="0.3">
      <c r="A52" s="133"/>
      <c r="B52" s="247"/>
      <c r="C52" s="247"/>
      <c r="D52" s="247"/>
      <c r="E52" s="202"/>
      <c r="F52" s="134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67"/>
    </row>
    <row r="53" spans="1:19" ht="3.75" hidden="1" customHeight="1" x14ac:dyDescent="0.25">
      <c r="A53" s="113"/>
      <c r="B53" s="246"/>
      <c r="C53" s="246"/>
      <c r="D53" s="246"/>
      <c r="E53" s="136"/>
      <c r="F53" s="114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7"/>
    </row>
    <row r="54" spans="1:19" ht="42" customHeight="1" thickBot="1" x14ac:dyDescent="0.3">
      <c r="A54" s="74"/>
      <c r="B54" s="244"/>
      <c r="C54" s="244"/>
      <c r="D54" s="244"/>
      <c r="E54" s="75"/>
      <c r="F54" s="82"/>
      <c r="G54" s="232" t="s">
        <v>140</v>
      </c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4"/>
    </row>
    <row r="55" spans="1:19" ht="18.75" customHeight="1" x14ac:dyDescent="0.25">
      <c r="A55" s="85" t="s">
        <v>132</v>
      </c>
      <c r="B55" s="240" t="s">
        <v>75</v>
      </c>
      <c r="C55" s="240"/>
      <c r="D55" s="240"/>
      <c r="E55" s="88"/>
      <c r="F55" s="86"/>
      <c r="G55" s="88">
        <v>250</v>
      </c>
      <c r="H55" s="88">
        <v>2.09</v>
      </c>
      <c r="I55" s="88">
        <v>5.09</v>
      </c>
      <c r="J55" s="88">
        <v>12.69</v>
      </c>
      <c r="K55" s="88">
        <v>114.5</v>
      </c>
      <c r="L55" s="88">
        <v>6.5000000000000002E-2</v>
      </c>
      <c r="M55" s="88">
        <v>13.12</v>
      </c>
      <c r="N55" s="88">
        <v>0</v>
      </c>
      <c r="O55" s="88">
        <v>0</v>
      </c>
      <c r="P55" s="88">
        <v>39.75</v>
      </c>
      <c r="Q55" s="88">
        <v>65.83</v>
      </c>
      <c r="R55" s="88">
        <v>28.07</v>
      </c>
      <c r="S55" s="210">
        <v>1.08</v>
      </c>
    </row>
    <row r="56" spans="1:19" ht="19.5" customHeight="1" x14ac:dyDescent="0.25">
      <c r="A56" s="91" t="s">
        <v>203</v>
      </c>
      <c r="B56" s="242" t="s">
        <v>204</v>
      </c>
      <c r="C56" s="242"/>
      <c r="D56" s="242"/>
      <c r="E56" s="111"/>
      <c r="F56" s="92"/>
      <c r="G56" s="111">
        <v>280</v>
      </c>
      <c r="H56" s="111">
        <v>20.16</v>
      </c>
      <c r="I56" s="111">
        <v>20.84</v>
      </c>
      <c r="J56" s="111">
        <v>47.26</v>
      </c>
      <c r="K56" s="111">
        <v>456.98</v>
      </c>
      <c r="L56" s="334">
        <v>6.8000000000000005E-2</v>
      </c>
      <c r="M56" s="111">
        <v>0.22</v>
      </c>
      <c r="N56" s="111">
        <v>0</v>
      </c>
      <c r="O56" s="111">
        <v>5.72</v>
      </c>
      <c r="P56" s="111">
        <v>24.76</v>
      </c>
      <c r="Q56" s="111">
        <v>237.32</v>
      </c>
      <c r="R56" s="111">
        <v>59.24</v>
      </c>
      <c r="S56" s="112">
        <v>2.1800000000000002</v>
      </c>
    </row>
    <row r="57" spans="1:19" ht="12.75" hidden="1" customHeight="1" x14ac:dyDescent="0.25">
      <c r="A57" s="91"/>
      <c r="B57" s="242"/>
      <c r="C57" s="242"/>
      <c r="D57" s="242"/>
      <c r="E57" s="111"/>
      <c r="F57" s="92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2"/>
    </row>
    <row r="58" spans="1:19" ht="15" hidden="1" customHeight="1" x14ac:dyDescent="0.25">
      <c r="A58" s="91"/>
      <c r="B58" s="242" t="s">
        <v>20</v>
      </c>
      <c r="C58" s="242"/>
      <c r="D58" s="242"/>
      <c r="E58" s="111"/>
      <c r="F58" s="92"/>
      <c r="G58" s="111" t="s">
        <v>39</v>
      </c>
      <c r="H58" s="111" t="s">
        <v>21</v>
      </c>
      <c r="I58" s="111" t="s">
        <v>22</v>
      </c>
      <c r="J58" s="111" t="s">
        <v>23</v>
      </c>
      <c r="K58" s="111" t="s">
        <v>24</v>
      </c>
      <c r="L58" s="111" t="s">
        <v>25</v>
      </c>
      <c r="M58" s="111"/>
      <c r="N58" s="111"/>
      <c r="O58" s="111"/>
      <c r="P58" s="111" t="s">
        <v>26</v>
      </c>
      <c r="Q58" s="111" t="s">
        <v>27</v>
      </c>
      <c r="R58" s="111" t="s">
        <v>28</v>
      </c>
      <c r="S58" s="112" t="s">
        <v>29</v>
      </c>
    </row>
    <row r="59" spans="1:19" hidden="1" x14ac:dyDescent="0.25">
      <c r="A59" s="91"/>
      <c r="B59" s="242"/>
      <c r="C59" s="242"/>
      <c r="D59" s="242"/>
      <c r="E59" s="111"/>
      <c r="F59" s="92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2"/>
    </row>
    <row r="60" spans="1:19" ht="4.5" hidden="1" customHeight="1" x14ac:dyDescent="0.25">
      <c r="A60" s="91"/>
      <c r="B60" s="242"/>
      <c r="C60" s="242"/>
      <c r="D60" s="242"/>
      <c r="E60" s="111"/>
      <c r="F60" s="92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2"/>
    </row>
    <row r="61" spans="1:19" ht="21" customHeight="1" x14ac:dyDescent="0.25">
      <c r="A61" s="118" t="s">
        <v>127</v>
      </c>
      <c r="B61" s="243" t="s">
        <v>128</v>
      </c>
      <c r="C61" s="243"/>
      <c r="D61" s="243"/>
      <c r="E61" s="171"/>
      <c r="F61" s="97"/>
      <c r="G61" s="171">
        <v>100</v>
      </c>
      <c r="H61" s="171">
        <v>3</v>
      </c>
      <c r="I61" s="171">
        <v>3.8</v>
      </c>
      <c r="J61" s="171">
        <v>5.3</v>
      </c>
      <c r="K61" s="171">
        <v>67</v>
      </c>
      <c r="L61" s="171">
        <v>0.08</v>
      </c>
      <c r="M61" s="171">
        <v>2</v>
      </c>
      <c r="N61" s="171">
        <v>19</v>
      </c>
      <c r="O61" s="171">
        <v>0.25</v>
      </c>
      <c r="P61" s="171">
        <v>19.100000000000001</v>
      </c>
      <c r="Q61" s="171">
        <v>57.1</v>
      </c>
      <c r="R61" s="171">
        <v>18.899999999999999</v>
      </c>
      <c r="S61" s="211">
        <v>0.64</v>
      </c>
    </row>
    <row r="62" spans="1:19" ht="19.5" customHeight="1" x14ac:dyDescent="0.25">
      <c r="A62" s="118" t="s">
        <v>95</v>
      </c>
      <c r="B62" s="243" t="s">
        <v>55</v>
      </c>
      <c r="C62" s="243"/>
      <c r="D62" s="243"/>
      <c r="E62" s="171"/>
      <c r="F62" s="97"/>
      <c r="G62" s="171">
        <v>200</v>
      </c>
      <c r="H62" s="171">
        <v>0.56000000000000005</v>
      </c>
      <c r="I62" s="171">
        <v>0</v>
      </c>
      <c r="J62" s="171">
        <v>27.89</v>
      </c>
      <c r="K62" s="171">
        <v>113.79</v>
      </c>
      <c r="L62" s="171">
        <v>0.03</v>
      </c>
      <c r="M62" s="171">
        <v>1.22</v>
      </c>
      <c r="N62" s="171">
        <v>0.18</v>
      </c>
      <c r="O62" s="171">
        <v>1.68</v>
      </c>
      <c r="P62" s="171">
        <v>49.5</v>
      </c>
      <c r="Q62" s="171">
        <v>44.53</v>
      </c>
      <c r="R62" s="171">
        <v>32.03</v>
      </c>
      <c r="S62" s="211">
        <v>1.02</v>
      </c>
    </row>
    <row r="63" spans="1:19" ht="19.5" customHeight="1" x14ac:dyDescent="0.25">
      <c r="A63" s="118" t="s">
        <v>209</v>
      </c>
      <c r="B63" s="243" t="s">
        <v>210</v>
      </c>
      <c r="C63" s="243"/>
      <c r="D63" s="243"/>
      <c r="E63" s="171"/>
      <c r="F63" s="97"/>
      <c r="G63" s="171">
        <v>40</v>
      </c>
      <c r="H63" s="171">
        <v>3.04</v>
      </c>
      <c r="I63" s="171">
        <v>0.32</v>
      </c>
      <c r="J63" s="171">
        <v>19.68</v>
      </c>
      <c r="K63" s="171">
        <v>93.6</v>
      </c>
      <c r="L63" s="171">
        <v>4.3999999999999997E-2</v>
      </c>
      <c r="M63" s="171">
        <v>0</v>
      </c>
      <c r="N63" s="171">
        <v>0</v>
      </c>
      <c r="O63" s="171">
        <v>0.44</v>
      </c>
      <c r="P63" s="171">
        <v>8</v>
      </c>
      <c r="Q63" s="171">
        <v>26</v>
      </c>
      <c r="R63" s="171">
        <v>5.6</v>
      </c>
      <c r="S63" s="211">
        <v>0.44</v>
      </c>
    </row>
    <row r="64" spans="1:19" ht="20.25" customHeight="1" thickBot="1" x14ac:dyDescent="0.3">
      <c r="A64" s="96" t="s">
        <v>211</v>
      </c>
      <c r="B64" s="243" t="s">
        <v>212</v>
      </c>
      <c r="C64" s="243"/>
      <c r="D64" s="243"/>
      <c r="E64" s="171"/>
      <c r="F64" s="97"/>
      <c r="G64" s="171">
        <v>30</v>
      </c>
      <c r="H64" s="171">
        <v>2.04</v>
      </c>
      <c r="I64" s="171">
        <v>0.39</v>
      </c>
      <c r="J64" s="171">
        <v>11.94</v>
      </c>
      <c r="K64" s="171">
        <v>59.4</v>
      </c>
      <c r="L64" s="171">
        <v>5.3999999999999999E-2</v>
      </c>
      <c r="M64" s="171">
        <v>0</v>
      </c>
      <c r="N64" s="171">
        <v>0</v>
      </c>
      <c r="O64" s="171">
        <v>0.42</v>
      </c>
      <c r="P64" s="171">
        <v>14.1</v>
      </c>
      <c r="Q64" s="171">
        <v>47.1</v>
      </c>
      <c r="R64" s="171">
        <v>14.1</v>
      </c>
      <c r="S64" s="211">
        <v>1.17</v>
      </c>
    </row>
    <row r="65" spans="1:19" ht="22.5" customHeight="1" thickBot="1" x14ac:dyDescent="0.3">
      <c r="A65" s="234" t="s">
        <v>138</v>
      </c>
      <c r="B65" s="82"/>
      <c r="C65" s="82"/>
      <c r="D65" s="101"/>
      <c r="E65" s="75"/>
      <c r="F65" s="102"/>
      <c r="G65" s="64">
        <f t="shared" ref="G65:S65" si="1">G55+G56+G57+G61+G62+G63+G64</f>
        <v>900</v>
      </c>
      <c r="H65" s="103">
        <f t="shared" si="1"/>
        <v>30.889999999999997</v>
      </c>
      <c r="I65" s="103">
        <f t="shared" si="1"/>
        <v>30.44</v>
      </c>
      <c r="J65" s="103">
        <f t="shared" si="1"/>
        <v>124.75999999999999</v>
      </c>
      <c r="K65" s="103">
        <f t="shared" si="1"/>
        <v>905.27</v>
      </c>
      <c r="L65" s="103">
        <f t="shared" si="1"/>
        <v>0.34100000000000003</v>
      </c>
      <c r="M65" s="103">
        <f t="shared" si="1"/>
        <v>16.559999999999999</v>
      </c>
      <c r="N65" s="103">
        <f t="shared" si="1"/>
        <v>19.18</v>
      </c>
      <c r="O65" s="103">
        <f t="shared" si="1"/>
        <v>8.51</v>
      </c>
      <c r="P65" s="103">
        <f t="shared" si="1"/>
        <v>155.21</v>
      </c>
      <c r="Q65" s="103">
        <f t="shared" si="1"/>
        <v>477.88</v>
      </c>
      <c r="R65" s="103">
        <f t="shared" si="1"/>
        <v>157.94</v>
      </c>
      <c r="S65" s="104">
        <f t="shared" si="1"/>
        <v>6.53</v>
      </c>
    </row>
    <row r="66" spans="1:19" ht="16.5" hidden="1" thickBot="1" x14ac:dyDescent="0.3">
      <c r="A66" s="268"/>
      <c r="B66" s="128"/>
      <c r="C66" s="128"/>
      <c r="D66" s="127"/>
      <c r="E66" s="136"/>
      <c r="F66" s="128"/>
      <c r="G66" s="47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269"/>
    </row>
    <row r="67" spans="1:19" ht="16.5" hidden="1" customHeight="1" thickBot="1" x14ac:dyDescent="0.3">
      <c r="A67" s="293"/>
      <c r="B67" s="294"/>
      <c r="C67" s="294"/>
      <c r="D67" s="295"/>
      <c r="E67" s="305"/>
      <c r="F67" s="294"/>
      <c r="G67" s="280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6"/>
    </row>
    <row r="68" spans="1:19" ht="12.75" hidden="1" customHeight="1" thickBot="1" x14ac:dyDescent="0.3">
      <c r="A68" s="265"/>
      <c r="B68" s="134"/>
      <c r="C68" s="134"/>
      <c r="D68" s="201"/>
      <c r="E68" s="202"/>
      <c r="F68" s="134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66"/>
    </row>
    <row r="69" spans="1:19" ht="15.75" hidden="1" thickBot="1" x14ac:dyDescent="0.3">
      <c r="A69" s="265"/>
      <c r="B69" s="134"/>
      <c r="C69" s="134"/>
      <c r="D69" s="201"/>
      <c r="E69" s="202"/>
      <c r="F69" s="134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66"/>
    </row>
    <row r="70" spans="1:19" ht="15.75" hidden="1" thickBot="1" x14ac:dyDescent="0.3">
      <c r="A70" s="265"/>
      <c r="B70" s="134"/>
      <c r="C70" s="134"/>
      <c r="D70" s="201"/>
      <c r="E70" s="202"/>
      <c r="F70" s="134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66"/>
    </row>
    <row r="71" spans="1:19" ht="3.75" hidden="1" customHeight="1" x14ac:dyDescent="0.25">
      <c r="A71" s="265"/>
      <c r="B71" s="134"/>
      <c r="C71" s="134"/>
      <c r="D71" s="201"/>
      <c r="E71" s="202"/>
      <c r="F71" s="134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66"/>
    </row>
    <row r="72" spans="1:19" ht="0.75" hidden="1" customHeight="1" x14ac:dyDescent="0.25">
      <c r="A72" s="265"/>
      <c r="B72" s="134"/>
      <c r="C72" s="134"/>
      <c r="D72" s="201"/>
      <c r="E72" s="202"/>
      <c r="F72" s="134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66"/>
    </row>
    <row r="73" spans="1:19" ht="12.75" hidden="1" customHeight="1" x14ac:dyDescent="0.25">
      <c r="A73" s="265"/>
      <c r="B73" s="134"/>
      <c r="C73" s="134"/>
      <c r="D73" s="201"/>
      <c r="E73" s="202"/>
      <c r="F73" s="134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66"/>
    </row>
    <row r="74" spans="1:19" ht="12.75" hidden="1" customHeight="1" thickBot="1" x14ac:dyDescent="0.3">
      <c r="A74" s="265"/>
      <c r="B74" s="134"/>
      <c r="C74" s="134"/>
      <c r="D74" s="201"/>
      <c r="E74" s="202"/>
      <c r="F74" s="134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66"/>
    </row>
    <row r="75" spans="1:19" ht="12.75" hidden="1" customHeight="1" thickBot="1" x14ac:dyDescent="0.3">
      <c r="A75" s="265"/>
      <c r="B75" s="134"/>
      <c r="C75" s="134"/>
      <c r="D75" s="201"/>
      <c r="E75" s="202"/>
      <c r="F75" s="134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66"/>
    </row>
    <row r="76" spans="1:19" ht="0.75" hidden="1" customHeight="1" thickBot="1" x14ac:dyDescent="0.3">
      <c r="A76" s="259"/>
      <c r="B76" s="114"/>
      <c r="C76" s="114"/>
      <c r="D76" s="114"/>
      <c r="E76" s="115"/>
      <c r="F76" s="114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7"/>
    </row>
    <row r="77" spans="1:19" ht="15.75" hidden="1" thickBot="1" x14ac:dyDescent="0.3">
      <c r="A77" s="96"/>
      <c r="B77" s="97"/>
      <c r="C77" s="97"/>
      <c r="D77" s="97"/>
      <c r="E77" s="98"/>
      <c r="F77" s="97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100"/>
    </row>
    <row r="78" spans="1:19" ht="30.75" customHeight="1" thickBot="1" x14ac:dyDescent="0.3">
      <c r="A78" s="235" t="s">
        <v>139</v>
      </c>
      <c r="B78" s="82"/>
      <c r="C78" s="82"/>
      <c r="D78" s="82"/>
      <c r="E78" s="101"/>
      <c r="F78" s="102"/>
      <c r="G78" s="237">
        <f t="shared" ref="G78:S78" si="2">G39+G65</f>
        <v>1470</v>
      </c>
      <c r="H78" s="237">
        <f t="shared" si="2"/>
        <v>46.489999999999995</v>
      </c>
      <c r="I78" s="237">
        <f t="shared" si="2"/>
        <v>71.38</v>
      </c>
      <c r="J78" s="237">
        <f t="shared" si="2"/>
        <v>177.24</v>
      </c>
      <c r="K78" s="237">
        <f t="shared" si="2"/>
        <v>1544.1100000000001</v>
      </c>
      <c r="L78" s="237">
        <f t="shared" si="2"/>
        <v>0.6140000000000001</v>
      </c>
      <c r="M78" s="237">
        <f t="shared" si="2"/>
        <v>24.31</v>
      </c>
      <c r="N78" s="237">
        <f t="shared" si="2"/>
        <v>19.57</v>
      </c>
      <c r="O78" s="237">
        <f t="shared" si="2"/>
        <v>10.459999999999999</v>
      </c>
      <c r="P78" s="237">
        <f t="shared" si="2"/>
        <v>333.58000000000004</v>
      </c>
      <c r="Q78" s="237">
        <f t="shared" si="2"/>
        <v>852.48</v>
      </c>
      <c r="R78" s="237">
        <f t="shared" si="2"/>
        <v>212.92000000000002</v>
      </c>
      <c r="S78" s="238">
        <f t="shared" si="2"/>
        <v>13.49</v>
      </c>
    </row>
    <row r="79" spans="1:19" ht="5.2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hidden="1" x14ac:dyDescent="0.25"/>
    <row r="81" spans="1:1" ht="1.5" hidden="1" customHeight="1" x14ac:dyDescent="0.25"/>
    <row r="83" spans="1:1" ht="17.25" customHeight="1" x14ac:dyDescent="0.25">
      <c r="A83" s="138"/>
    </row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workbookViewId="0">
      <selection activeCell="C62" sqref="C62"/>
    </sheetView>
  </sheetViews>
  <sheetFormatPr defaultRowHeight="15" x14ac:dyDescent="0.25"/>
  <cols>
    <col min="1" max="1" width="7.140625" style="3" customWidth="1"/>
    <col min="2" max="3" width="9.140625" style="3"/>
    <col min="4" max="4" width="10.28515625" style="3" customWidth="1"/>
    <col min="5" max="5" width="14.85546875" style="3" customWidth="1"/>
    <col min="6" max="6" width="6.85546875" style="3" hidden="1" customWidth="1"/>
    <col min="7" max="7" width="8" style="3" customWidth="1"/>
    <col min="8" max="8" width="7" style="3" customWidth="1"/>
    <col min="9" max="9" width="6.7109375" style="3" customWidth="1"/>
    <col min="10" max="10" width="6.85546875" style="3" customWidth="1"/>
    <col min="11" max="11" width="7.5703125" style="3" customWidth="1"/>
    <col min="12" max="12" width="7.28515625" style="3" customWidth="1"/>
    <col min="13" max="13" width="7.140625" style="3" customWidth="1"/>
    <col min="14" max="14" width="7.28515625" style="3" customWidth="1"/>
    <col min="15" max="15" width="6.85546875" style="3" customWidth="1"/>
    <col min="16" max="16" width="7.28515625" style="3" customWidth="1"/>
    <col min="17" max="17" width="7.42578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0.75" customHeight="1" thickBot="1" x14ac:dyDescent="0.3">
      <c r="G1" s="34"/>
    </row>
    <row r="2" spans="1:19" ht="16.5" hidden="1" customHeight="1" x14ac:dyDescent="0.25">
      <c r="E2" s="33"/>
    </row>
    <row r="3" spans="1:19" ht="0.75" customHeight="1" x14ac:dyDescent="0.25">
      <c r="A3" s="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49.5" customHeight="1" thickBot="1" x14ac:dyDescent="0.3">
      <c r="A4" s="132" t="s">
        <v>64</v>
      </c>
      <c r="B4" s="62"/>
      <c r="C4" s="62"/>
      <c r="D4" s="61" t="s">
        <v>67</v>
      </c>
      <c r="E4" s="62"/>
      <c r="F4" s="62"/>
      <c r="G4" s="62"/>
      <c r="H4" s="142"/>
      <c r="I4" s="142"/>
      <c r="J4" s="62"/>
      <c r="K4" s="62"/>
      <c r="L4" s="62"/>
      <c r="M4" s="62"/>
      <c r="N4" s="62"/>
      <c r="O4" s="62"/>
      <c r="P4" s="62"/>
      <c r="Q4" s="62"/>
      <c r="R4" s="62"/>
      <c r="S4" s="143"/>
    </row>
    <row r="5" spans="1:19" ht="12.75" hidden="1" customHeight="1" x14ac:dyDescent="0.25">
      <c r="A5" s="144" t="s">
        <v>2</v>
      </c>
      <c r="B5" s="145"/>
      <c r="C5" s="146" t="s">
        <v>3</v>
      </c>
      <c r="D5" s="146"/>
      <c r="E5" s="146"/>
      <c r="F5" s="147" t="s">
        <v>4</v>
      </c>
      <c r="G5" s="148" t="s">
        <v>5</v>
      </c>
      <c r="H5" s="149" t="s">
        <v>58</v>
      </c>
      <c r="I5" s="150"/>
      <c r="J5" s="151"/>
      <c r="K5" s="152" t="s">
        <v>6</v>
      </c>
      <c r="L5" s="153" t="s">
        <v>57</v>
      </c>
      <c r="M5" s="154"/>
      <c r="N5" s="155"/>
      <c r="O5" s="156"/>
      <c r="P5" s="149" t="s">
        <v>56</v>
      </c>
      <c r="Q5" s="154"/>
      <c r="R5" s="155"/>
      <c r="S5" s="157"/>
    </row>
    <row r="6" spans="1:19" ht="12" hidden="1" customHeight="1" x14ac:dyDescent="0.25">
      <c r="A6" s="158" t="s">
        <v>46</v>
      </c>
      <c r="B6" s="159" t="s">
        <v>59</v>
      </c>
      <c r="C6" s="160"/>
      <c r="D6" s="160"/>
      <c r="E6" s="160"/>
      <c r="F6" s="161" t="s">
        <v>7</v>
      </c>
      <c r="G6" s="162" t="s">
        <v>45</v>
      </c>
      <c r="H6" s="163" t="s">
        <v>8</v>
      </c>
      <c r="I6" s="164" t="s">
        <v>9</v>
      </c>
      <c r="J6" s="165" t="s">
        <v>10</v>
      </c>
      <c r="K6" s="166" t="s">
        <v>11</v>
      </c>
      <c r="L6" s="163" t="s">
        <v>12</v>
      </c>
      <c r="M6" s="164" t="s">
        <v>13</v>
      </c>
      <c r="N6" s="164" t="s">
        <v>14</v>
      </c>
      <c r="O6" s="164" t="s">
        <v>15</v>
      </c>
      <c r="P6" s="164" t="s">
        <v>16</v>
      </c>
      <c r="Q6" s="164" t="s">
        <v>17</v>
      </c>
      <c r="R6" s="164" t="s">
        <v>18</v>
      </c>
      <c r="S6" s="167" t="s">
        <v>19</v>
      </c>
    </row>
    <row r="7" spans="1:19" ht="18.75" customHeight="1" thickBot="1" x14ac:dyDescent="0.3">
      <c r="A7" s="137">
        <v>1</v>
      </c>
      <c r="B7" s="74"/>
      <c r="C7" s="75">
        <v>2</v>
      </c>
      <c r="D7" s="75"/>
      <c r="E7" s="76"/>
      <c r="F7" s="75"/>
      <c r="G7" s="77">
        <v>3</v>
      </c>
      <c r="H7" s="78">
        <v>4</v>
      </c>
      <c r="I7" s="78">
        <v>5</v>
      </c>
      <c r="J7" s="78">
        <v>6</v>
      </c>
      <c r="K7" s="79">
        <v>7</v>
      </c>
      <c r="L7" s="78">
        <v>8</v>
      </c>
      <c r="M7" s="78">
        <v>9</v>
      </c>
      <c r="N7" s="78">
        <v>10</v>
      </c>
      <c r="O7" s="78">
        <v>11</v>
      </c>
      <c r="P7" s="78">
        <v>12</v>
      </c>
      <c r="Q7" s="78">
        <v>13</v>
      </c>
      <c r="R7" s="78">
        <v>14</v>
      </c>
      <c r="S7" s="80">
        <v>15</v>
      </c>
    </row>
    <row r="8" spans="1:19" ht="18.75" customHeight="1" x14ac:dyDescent="0.25">
      <c r="A8" s="222"/>
      <c r="B8" s="134"/>
      <c r="C8" s="134"/>
      <c r="D8" s="134"/>
      <c r="E8" s="134"/>
      <c r="F8" s="223"/>
      <c r="G8" s="224"/>
      <c r="H8" s="256"/>
      <c r="I8" s="226"/>
      <c r="J8" s="226"/>
      <c r="K8" s="223"/>
      <c r="L8" s="223"/>
      <c r="M8" s="227"/>
      <c r="N8" s="227"/>
      <c r="O8" s="227"/>
      <c r="P8" s="227"/>
      <c r="Q8" s="227"/>
      <c r="R8" s="227"/>
      <c r="S8" s="228"/>
    </row>
    <row r="9" spans="1:19" ht="0.75" customHeight="1" x14ac:dyDescent="0.25">
      <c r="A9" s="201"/>
      <c r="B9" s="134"/>
      <c r="C9" s="134"/>
      <c r="D9" s="202"/>
      <c r="E9" s="202"/>
      <c r="F9" s="134"/>
      <c r="G9" s="202"/>
      <c r="H9" s="202"/>
      <c r="I9" s="202"/>
      <c r="J9" s="202"/>
      <c r="K9" s="202"/>
      <c r="L9" s="202"/>
      <c r="M9" s="202"/>
      <c r="N9" s="202"/>
      <c r="O9" s="306"/>
      <c r="P9" s="202"/>
      <c r="Q9" s="202"/>
      <c r="R9" s="202"/>
      <c r="S9" s="202"/>
    </row>
    <row r="10" spans="1:19" ht="12.75" hidden="1" customHeight="1" x14ac:dyDescent="0.25">
      <c r="A10" s="201"/>
      <c r="B10" s="134"/>
      <c r="C10" s="134"/>
      <c r="D10" s="202"/>
      <c r="E10" s="202"/>
      <c r="F10" s="134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</row>
    <row r="11" spans="1:19" ht="13.5" hidden="1" customHeight="1" x14ac:dyDescent="0.25">
      <c r="A11" s="201"/>
      <c r="B11" s="134"/>
      <c r="C11" s="134"/>
      <c r="D11" s="134"/>
      <c r="E11" s="202"/>
      <c r="F11" s="134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</row>
    <row r="12" spans="1:19" hidden="1" x14ac:dyDescent="0.25">
      <c r="A12" s="201"/>
      <c r="B12" s="134"/>
      <c r="C12" s="134"/>
      <c r="D12" s="134"/>
      <c r="E12" s="202"/>
      <c r="F12" s="134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</row>
    <row r="13" spans="1:19" ht="13.5" hidden="1" customHeight="1" x14ac:dyDescent="0.25">
      <c r="A13" s="201"/>
      <c r="B13" s="134"/>
      <c r="C13" s="134"/>
      <c r="D13" s="134"/>
      <c r="E13" s="202"/>
      <c r="F13" s="134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</row>
    <row r="14" spans="1:19" ht="12.75" hidden="1" customHeight="1" x14ac:dyDescent="0.25">
      <c r="A14" s="201"/>
      <c r="B14" s="134"/>
      <c r="C14" s="134"/>
      <c r="D14" s="134"/>
      <c r="E14" s="202"/>
      <c r="F14" s="134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</row>
    <row r="15" spans="1:19" ht="14.25" hidden="1" customHeight="1" x14ac:dyDescent="0.25">
      <c r="A15" s="201"/>
      <c r="B15" s="134"/>
      <c r="C15" s="201"/>
      <c r="D15" s="201"/>
      <c r="E15" s="202"/>
      <c r="F15" s="134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</row>
    <row r="16" spans="1:19" hidden="1" x14ac:dyDescent="0.25">
      <c r="A16" s="201"/>
      <c r="B16" s="134"/>
      <c r="C16" s="134"/>
      <c r="D16" s="134"/>
      <c r="E16" s="202"/>
      <c r="F16" s="134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</row>
    <row r="17" spans="1:19" hidden="1" x14ac:dyDescent="0.25">
      <c r="A17" s="201"/>
      <c r="B17" s="134"/>
      <c r="C17" s="134"/>
      <c r="D17" s="134"/>
      <c r="E17" s="202"/>
      <c r="F17" s="134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</row>
    <row r="18" spans="1:19" hidden="1" x14ac:dyDescent="0.25">
      <c r="A18" s="201"/>
      <c r="B18" s="134"/>
      <c r="C18" s="134"/>
      <c r="D18" s="134"/>
      <c r="E18" s="202"/>
      <c r="F18" s="134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</row>
    <row r="19" spans="1:19" hidden="1" x14ac:dyDescent="0.25">
      <c r="A19" s="201"/>
      <c r="B19" s="134"/>
      <c r="C19" s="134"/>
      <c r="D19" s="134"/>
      <c r="E19" s="202"/>
      <c r="F19" s="134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</row>
    <row r="20" spans="1:19" ht="4.5" hidden="1" customHeight="1" x14ac:dyDescent="0.25">
      <c r="A20" s="201"/>
      <c r="B20" s="134"/>
      <c r="C20" s="134"/>
      <c r="D20" s="134"/>
      <c r="E20" s="202"/>
      <c r="F20" s="134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</row>
    <row r="21" spans="1:19" ht="13.5" hidden="1" customHeight="1" thickBot="1" x14ac:dyDescent="0.3">
      <c r="A21" s="201"/>
      <c r="B21" s="134"/>
      <c r="C21" s="134"/>
      <c r="D21" s="134"/>
      <c r="E21" s="202"/>
      <c r="F21" s="134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</row>
    <row r="22" spans="1:19" ht="0.75" hidden="1" customHeight="1" x14ac:dyDescent="0.25">
      <c r="A22" s="202"/>
      <c r="B22" s="134"/>
      <c r="C22" s="134"/>
      <c r="D22" s="134"/>
      <c r="E22" s="202"/>
      <c r="F22" s="134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</row>
    <row r="23" spans="1:19" ht="15.75" hidden="1" customHeight="1" x14ac:dyDescent="0.25">
      <c r="A23" s="202"/>
      <c r="B23" s="134"/>
      <c r="C23" s="134"/>
      <c r="D23" s="134"/>
      <c r="E23" s="202"/>
      <c r="F23" s="134"/>
      <c r="G23" s="207"/>
      <c r="H23" s="207"/>
      <c r="I23" s="207"/>
      <c r="J23" s="207"/>
      <c r="K23" s="207"/>
      <c r="L23" s="207"/>
      <c r="M23" s="207"/>
      <c r="N23" s="207"/>
      <c r="O23" s="230"/>
      <c r="P23" s="207"/>
      <c r="Q23" s="207"/>
      <c r="R23" s="207"/>
      <c r="S23" s="207"/>
    </row>
    <row r="24" spans="1:19" ht="20.25" customHeight="1" thickBot="1" x14ac:dyDescent="0.3">
      <c r="A24" s="73"/>
      <c r="B24" s="81"/>
      <c r="C24" s="81"/>
      <c r="D24" s="81"/>
      <c r="E24" s="105"/>
      <c r="F24" s="106"/>
      <c r="G24" s="231" t="s">
        <v>135</v>
      </c>
      <c r="H24" s="107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</row>
    <row r="25" spans="1:19" ht="18.75" customHeight="1" x14ac:dyDescent="0.25">
      <c r="A25" s="85" t="s">
        <v>110</v>
      </c>
      <c r="B25" s="240" t="s">
        <v>80</v>
      </c>
      <c r="C25" s="240"/>
      <c r="D25" s="332" t="s">
        <v>62</v>
      </c>
      <c r="E25" s="88"/>
      <c r="F25" s="86"/>
      <c r="G25" s="88">
        <v>20</v>
      </c>
      <c r="H25" s="88">
        <v>6</v>
      </c>
      <c r="I25" s="88">
        <v>9</v>
      </c>
      <c r="J25" s="88">
        <v>0</v>
      </c>
      <c r="K25" s="88">
        <v>105</v>
      </c>
      <c r="L25" s="88">
        <v>1.2999999999999999E-2</v>
      </c>
      <c r="M25" s="88">
        <v>0</v>
      </c>
      <c r="N25" s="88">
        <v>0</v>
      </c>
      <c r="O25" s="88">
        <v>0.08</v>
      </c>
      <c r="P25" s="88">
        <v>4.5999999999999996</v>
      </c>
      <c r="Q25" s="88">
        <v>41.8</v>
      </c>
      <c r="R25" s="88">
        <v>4.2</v>
      </c>
      <c r="S25" s="210">
        <v>0.69</v>
      </c>
    </row>
    <row r="26" spans="1:19" ht="18" customHeight="1" x14ac:dyDescent="0.25">
      <c r="A26" s="91" t="s">
        <v>198</v>
      </c>
      <c r="B26" s="242" t="s">
        <v>199</v>
      </c>
      <c r="C26" s="242"/>
      <c r="D26" s="258"/>
      <c r="E26" s="111"/>
      <c r="F26" s="92"/>
      <c r="G26" s="111">
        <v>200</v>
      </c>
      <c r="H26" s="111">
        <v>7.72</v>
      </c>
      <c r="I26" s="111">
        <v>6.82</v>
      </c>
      <c r="J26" s="111">
        <v>35.96</v>
      </c>
      <c r="K26" s="111">
        <v>236.2</v>
      </c>
      <c r="L26" s="111">
        <v>0.09</v>
      </c>
      <c r="M26" s="111">
        <v>1.44</v>
      </c>
      <c r="N26" s="111">
        <v>4.2</v>
      </c>
      <c r="O26" s="111">
        <v>0.72</v>
      </c>
      <c r="P26" s="111">
        <v>144.30000000000001</v>
      </c>
      <c r="Q26" s="111">
        <v>137.6</v>
      </c>
      <c r="R26" s="111">
        <v>23.39</v>
      </c>
      <c r="S26" s="112">
        <v>0.59</v>
      </c>
    </row>
    <row r="27" spans="1:19" ht="18" customHeight="1" x14ac:dyDescent="0.25">
      <c r="A27" s="91" t="s">
        <v>209</v>
      </c>
      <c r="B27" s="242" t="s">
        <v>210</v>
      </c>
      <c r="C27" s="242"/>
      <c r="D27" s="242"/>
      <c r="E27" s="111"/>
      <c r="F27" s="92"/>
      <c r="G27" s="111">
        <v>30</v>
      </c>
      <c r="H27" s="111">
        <v>2.2799999999999998</v>
      </c>
      <c r="I27" s="111">
        <v>0.24</v>
      </c>
      <c r="J27" s="111">
        <v>14.76</v>
      </c>
      <c r="K27" s="111">
        <v>70.2</v>
      </c>
      <c r="L27" s="111">
        <v>3.3000000000000002E-2</v>
      </c>
      <c r="M27" s="111">
        <v>0</v>
      </c>
      <c r="N27" s="111">
        <v>0</v>
      </c>
      <c r="O27" s="111">
        <v>0.33</v>
      </c>
      <c r="P27" s="111">
        <v>6</v>
      </c>
      <c r="Q27" s="111">
        <v>19.5</v>
      </c>
      <c r="R27" s="111">
        <v>4.2</v>
      </c>
      <c r="S27" s="112">
        <v>0.33</v>
      </c>
    </row>
    <row r="28" spans="1:19" ht="18.75" customHeight="1" x14ac:dyDescent="0.25">
      <c r="A28" s="91" t="s">
        <v>211</v>
      </c>
      <c r="B28" s="242" t="s">
        <v>212</v>
      </c>
      <c r="C28" s="242"/>
      <c r="D28" s="242"/>
      <c r="E28" s="111"/>
      <c r="F28" s="92"/>
      <c r="G28" s="111">
        <v>30</v>
      </c>
      <c r="H28" s="111">
        <v>2.04</v>
      </c>
      <c r="I28" s="111">
        <v>0.39</v>
      </c>
      <c r="J28" s="111">
        <v>11.94</v>
      </c>
      <c r="K28" s="111">
        <v>59.4</v>
      </c>
      <c r="L28" s="111">
        <v>5.3999999999999999E-2</v>
      </c>
      <c r="M28" s="111">
        <v>0</v>
      </c>
      <c r="N28" s="111">
        <v>0</v>
      </c>
      <c r="O28" s="111">
        <v>0.42</v>
      </c>
      <c r="P28" s="111">
        <v>14.1</v>
      </c>
      <c r="Q28" s="111">
        <v>47.1</v>
      </c>
      <c r="R28" s="111">
        <v>14.1</v>
      </c>
      <c r="S28" s="112">
        <v>1.17</v>
      </c>
    </row>
    <row r="29" spans="1:19" ht="18.75" customHeight="1" x14ac:dyDescent="0.25">
      <c r="A29" s="91" t="s">
        <v>115</v>
      </c>
      <c r="B29" s="242" t="s">
        <v>73</v>
      </c>
      <c r="C29" s="242"/>
      <c r="D29" s="242"/>
      <c r="E29" s="111"/>
      <c r="F29" s="92"/>
      <c r="G29" s="111">
        <v>200</v>
      </c>
      <c r="H29" s="111">
        <v>3.77</v>
      </c>
      <c r="I29" s="111">
        <v>3.93</v>
      </c>
      <c r="J29" s="111">
        <v>25.95</v>
      </c>
      <c r="K29" s="111">
        <v>153.91999999999999</v>
      </c>
      <c r="L29" s="111">
        <v>0.4</v>
      </c>
      <c r="M29" s="111">
        <v>1.3</v>
      </c>
      <c r="N29" s="111">
        <v>0.02</v>
      </c>
      <c r="O29" s="111">
        <v>0.01</v>
      </c>
      <c r="P29" s="111">
        <v>124.4</v>
      </c>
      <c r="Q29" s="111">
        <v>109.65</v>
      </c>
      <c r="R29" s="111">
        <v>26.75</v>
      </c>
      <c r="S29" s="112">
        <v>0.82</v>
      </c>
    </row>
    <row r="30" spans="1:19" hidden="1" x14ac:dyDescent="0.25">
      <c r="A30" s="91"/>
      <c r="B30" s="242"/>
      <c r="C30" s="242"/>
      <c r="D30" s="242"/>
      <c r="E30" s="111"/>
      <c r="F30" s="92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</row>
    <row r="31" spans="1:19" hidden="1" x14ac:dyDescent="0.25">
      <c r="A31" s="91"/>
      <c r="B31" s="242"/>
      <c r="C31" s="242"/>
      <c r="D31" s="242"/>
      <c r="E31" s="111"/>
      <c r="F31" s="92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2"/>
    </row>
    <row r="32" spans="1:19" ht="0.75" hidden="1" customHeight="1" thickBot="1" x14ac:dyDescent="0.3">
      <c r="A32" s="91"/>
      <c r="B32" s="242"/>
      <c r="C32" s="242"/>
      <c r="D32" s="242"/>
      <c r="E32" s="111"/>
      <c r="F32" s="92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2"/>
    </row>
    <row r="33" spans="1:19" ht="0.75" hidden="1" customHeight="1" x14ac:dyDescent="0.25">
      <c r="A33" s="110"/>
      <c r="B33" s="242"/>
      <c r="C33" s="242"/>
      <c r="D33" s="242"/>
      <c r="E33" s="111"/>
      <c r="F33" s="92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2"/>
    </row>
    <row r="34" spans="1:19" ht="15.75" hidden="1" thickBot="1" x14ac:dyDescent="0.3">
      <c r="A34" s="110"/>
      <c r="B34" s="242" t="s">
        <v>40</v>
      </c>
      <c r="C34" s="242"/>
      <c r="D34" s="242"/>
      <c r="E34" s="111"/>
      <c r="F34" s="92"/>
      <c r="G34" s="111" t="s">
        <v>41</v>
      </c>
      <c r="H34" s="111" t="s">
        <v>38</v>
      </c>
      <c r="I34" s="111"/>
      <c r="J34" s="111" t="s">
        <v>42</v>
      </c>
      <c r="K34" s="111" t="s">
        <v>43</v>
      </c>
      <c r="L34" s="111" t="s">
        <v>31</v>
      </c>
      <c r="M34" s="111" t="s">
        <v>32</v>
      </c>
      <c r="N34" s="111"/>
      <c r="O34" s="111" t="s">
        <v>33</v>
      </c>
      <c r="P34" s="111" t="s">
        <v>34</v>
      </c>
      <c r="Q34" s="111" t="s">
        <v>35</v>
      </c>
      <c r="R34" s="111" t="s">
        <v>36</v>
      </c>
      <c r="S34" s="112" t="s">
        <v>37</v>
      </c>
    </row>
    <row r="35" spans="1:19" ht="12.75" hidden="1" customHeight="1" x14ac:dyDescent="0.25">
      <c r="A35" s="110"/>
      <c r="B35" s="242"/>
      <c r="C35" s="242"/>
      <c r="D35" s="242"/>
      <c r="E35" s="111"/>
      <c r="F35" s="9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2"/>
    </row>
    <row r="36" spans="1:19" ht="15.75" hidden="1" thickBot="1" x14ac:dyDescent="0.3">
      <c r="A36" s="110"/>
      <c r="B36" s="242"/>
      <c r="C36" s="242"/>
      <c r="D36" s="242"/>
      <c r="E36" s="111"/>
      <c r="F36" s="92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2"/>
    </row>
    <row r="37" spans="1:19" ht="15.75" hidden="1" thickBot="1" x14ac:dyDescent="0.3">
      <c r="A37" s="110"/>
      <c r="B37" s="242"/>
      <c r="C37" s="242"/>
      <c r="D37" s="242"/>
      <c r="E37" s="111"/>
      <c r="F37" s="92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2"/>
    </row>
    <row r="38" spans="1:19" ht="15.75" hidden="1" thickBot="1" x14ac:dyDescent="0.3">
      <c r="A38" s="110"/>
      <c r="B38" s="242"/>
      <c r="C38" s="242"/>
      <c r="D38" s="242"/>
      <c r="E38" s="111"/>
      <c r="F38" s="92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2"/>
    </row>
    <row r="39" spans="1:19" ht="19.5" customHeight="1" thickBot="1" x14ac:dyDescent="0.3">
      <c r="A39" s="96" t="s">
        <v>165</v>
      </c>
      <c r="B39" s="243" t="s">
        <v>146</v>
      </c>
      <c r="C39" s="243"/>
      <c r="D39" s="243"/>
      <c r="E39" s="171"/>
      <c r="F39" s="97"/>
      <c r="G39" s="171">
        <v>100</v>
      </c>
      <c r="H39" s="171">
        <v>0.4</v>
      </c>
      <c r="I39" s="171">
        <v>0.4</v>
      </c>
      <c r="J39" s="171">
        <v>9.8000000000000007</v>
      </c>
      <c r="K39" s="171">
        <v>44</v>
      </c>
      <c r="L39" s="171">
        <v>0.03</v>
      </c>
      <c r="M39" s="171">
        <v>7</v>
      </c>
      <c r="N39" s="171">
        <v>0</v>
      </c>
      <c r="O39" s="171">
        <v>0.2</v>
      </c>
      <c r="P39" s="171">
        <v>16.100000000000001</v>
      </c>
      <c r="Q39" s="171">
        <v>11</v>
      </c>
      <c r="R39" s="171">
        <v>9</v>
      </c>
      <c r="S39" s="211">
        <v>2.21</v>
      </c>
    </row>
    <row r="40" spans="1:19" ht="23.25" customHeight="1" thickBot="1" x14ac:dyDescent="0.3">
      <c r="A40" s="234" t="s">
        <v>137</v>
      </c>
      <c r="B40" s="244"/>
      <c r="C40" s="244"/>
      <c r="D40" s="244"/>
      <c r="E40" s="75"/>
      <c r="F40" s="102"/>
      <c r="G40" s="103">
        <f t="shared" ref="G40:O40" si="0">G25+G26+G27+G28+G29+G39</f>
        <v>580</v>
      </c>
      <c r="H40" s="103">
        <f t="shared" si="0"/>
        <v>22.209999999999997</v>
      </c>
      <c r="I40" s="103">
        <f t="shared" si="0"/>
        <v>20.779999999999998</v>
      </c>
      <c r="J40" s="103">
        <f t="shared" si="0"/>
        <v>98.41</v>
      </c>
      <c r="K40" s="103">
        <f t="shared" si="0"/>
        <v>668.71999999999991</v>
      </c>
      <c r="L40" s="103">
        <f t="shared" si="0"/>
        <v>0.62000000000000011</v>
      </c>
      <c r="M40" s="103">
        <f t="shared" si="0"/>
        <v>9.74</v>
      </c>
      <c r="N40" s="103">
        <f t="shared" si="0"/>
        <v>4.22</v>
      </c>
      <c r="O40" s="103">
        <f t="shared" si="0"/>
        <v>1.7599999999999998</v>
      </c>
      <c r="P40" s="103">
        <f>P25+P26+P27+P28+P29:Q29+P39</f>
        <v>309.5</v>
      </c>
      <c r="Q40" s="103">
        <f>Q25+Q26+Q27+Q28+Q29+Q39</f>
        <v>366.65</v>
      </c>
      <c r="R40" s="103">
        <f>R25+R26+R27+R28+R29+R39</f>
        <v>81.64</v>
      </c>
      <c r="S40" s="104">
        <f>S25+S26+S27+S28+S29+S39</f>
        <v>5.81</v>
      </c>
    </row>
    <row r="41" spans="1:19" ht="18" hidden="1" customHeight="1" thickBot="1" x14ac:dyDescent="0.3">
      <c r="A41" s="73"/>
      <c r="B41" s="245"/>
      <c r="C41" s="245"/>
      <c r="D41" s="245"/>
      <c r="E41" s="105"/>
      <c r="F41" s="107"/>
      <c r="G41" s="67"/>
      <c r="H41" s="107"/>
      <c r="I41" s="107"/>
      <c r="J41" s="108"/>
      <c r="K41" s="108"/>
      <c r="L41" s="108"/>
      <c r="M41" s="108"/>
      <c r="N41" s="108"/>
      <c r="O41" s="108"/>
      <c r="P41" s="108"/>
      <c r="Q41" s="108"/>
      <c r="R41" s="108"/>
      <c r="S41" s="109" t="s">
        <v>60</v>
      </c>
    </row>
    <row r="42" spans="1:19" hidden="1" x14ac:dyDescent="0.25">
      <c r="A42" s="113"/>
      <c r="B42" s="246"/>
      <c r="C42" s="246"/>
      <c r="D42" s="246"/>
      <c r="E42" s="136"/>
      <c r="F42" s="114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7"/>
    </row>
    <row r="43" spans="1:19" ht="12.75" hidden="1" customHeight="1" thickBot="1" x14ac:dyDescent="0.3">
      <c r="A43" s="201"/>
      <c r="B43" s="247"/>
      <c r="C43" s="247"/>
      <c r="D43" s="247"/>
      <c r="E43" s="202"/>
      <c r="F43" s="134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</row>
    <row r="44" spans="1:19" ht="12" hidden="1" customHeight="1" thickBot="1" x14ac:dyDescent="0.3">
      <c r="A44" s="201"/>
      <c r="B44" s="247"/>
      <c r="C44" s="247"/>
      <c r="D44" s="247"/>
      <c r="E44" s="202"/>
      <c r="F44" s="134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</row>
    <row r="45" spans="1:19" ht="13.5" hidden="1" customHeight="1" thickBot="1" x14ac:dyDescent="0.3">
      <c r="A45" s="201"/>
      <c r="B45" s="247"/>
      <c r="C45" s="247"/>
      <c r="D45" s="247"/>
      <c r="E45" s="202"/>
      <c r="F45" s="134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</row>
    <row r="46" spans="1:19" ht="12.75" hidden="1" customHeight="1" thickBot="1" x14ac:dyDescent="0.3">
      <c r="A46" s="201"/>
      <c r="B46" s="247"/>
      <c r="C46" s="247"/>
      <c r="D46" s="247"/>
      <c r="E46" s="202"/>
      <c r="F46" s="134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</row>
    <row r="47" spans="1:19" ht="13.5" hidden="1" customHeight="1" thickBot="1" x14ac:dyDescent="0.3">
      <c r="A47" s="201"/>
      <c r="B47" s="247"/>
      <c r="C47" s="247"/>
      <c r="D47" s="247"/>
      <c r="E47" s="202"/>
      <c r="F47" s="134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</row>
    <row r="48" spans="1:19" ht="12.75" hidden="1" customHeight="1" thickBot="1" x14ac:dyDescent="0.3">
      <c r="A48" s="201"/>
      <c r="B48" s="247"/>
      <c r="C48" s="247"/>
      <c r="D48" s="247"/>
      <c r="E48" s="202"/>
      <c r="F48" s="134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</row>
    <row r="49" spans="1:19" ht="12.75" hidden="1" customHeight="1" thickBot="1" x14ac:dyDescent="0.3">
      <c r="A49" s="201"/>
      <c r="B49" s="247"/>
      <c r="C49" s="247"/>
      <c r="D49" s="247"/>
      <c r="E49" s="202"/>
      <c r="F49" s="134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</row>
    <row r="50" spans="1:19" ht="0.75" hidden="1" customHeight="1" x14ac:dyDescent="0.25">
      <c r="A50" s="202"/>
      <c r="B50" s="247"/>
      <c r="C50" s="247"/>
      <c r="D50" s="247"/>
      <c r="E50" s="202"/>
      <c r="F50" s="134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</row>
    <row r="51" spans="1:19" ht="0.75" hidden="1" customHeight="1" x14ac:dyDescent="0.25">
      <c r="A51" s="202"/>
      <c r="B51" s="247"/>
      <c r="C51" s="247"/>
      <c r="D51" s="247"/>
      <c r="E51" s="202"/>
      <c r="F51" s="134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</row>
    <row r="52" spans="1:19" hidden="1" x14ac:dyDescent="0.25">
      <c r="A52" s="202"/>
      <c r="B52" s="247"/>
      <c r="C52" s="247"/>
      <c r="D52" s="247"/>
      <c r="E52" s="202"/>
      <c r="F52" s="134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</row>
    <row r="53" spans="1:19" ht="21.75" hidden="1" customHeight="1" thickBot="1" x14ac:dyDescent="0.3">
      <c r="A53" s="202"/>
      <c r="B53" s="247"/>
      <c r="C53" s="247"/>
      <c r="D53" s="247"/>
      <c r="E53" s="202"/>
      <c r="F53" s="134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</row>
    <row r="54" spans="1:19" ht="3.75" hidden="1" customHeight="1" thickBot="1" x14ac:dyDescent="0.3">
      <c r="A54" s="113"/>
      <c r="B54" s="246"/>
      <c r="C54" s="246"/>
      <c r="D54" s="246"/>
      <c r="E54" s="136"/>
      <c r="F54" s="114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7"/>
    </row>
    <row r="55" spans="1:19" ht="38.25" customHeight="1" thickBot="1" x14ac:dyDescent="0.3">
      <c r="A55" s="74"/>
      <c r="B55" s="244"/>
      <c r="C55" s="244"/>
      <c r="D55" s="244"/>
      <c r="E55" s="75"/>
      <c r="F55" s="82"/>
      <c r="G55" s="232" t="s">
        <v>143</v>
      </c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4"/>
    </row>
    <row r="56" spans="1:19" ht="18" customHeight="1" x14ac:dyDescent="0.25">
      <c r="A56" s="85" t="s">
        <v>169</v>
      </c>
      <c r="B56" s="240" t="s">
        <v>170</v>
      </c>
      <c r="C56" s="240"/>
      <c r="D56" s="240"/>
      <c r="E56" s="88"/>
      <c r="F56" s="86"/>
      <c r="G56" s="88">
        <v>250</v>
      </c>
      <c r="H56" s="88">
        <v>7.33</v>
      </c>
      <c r="I56" s="88">
        <v>9.5299999999999994</v>
      </c>
      <c r="J56" s="88">
        <v>2.75</v>
      </c>
      <c r="K56" s="88">
        <v>126</v>
      </c>
      <c r="L56" s="88">
        <v>4.4999999999999998E-2</v>
      </c>
      <c r="M56" s="88">
        <v>1.9</v>
      </c>
      <c r="N56" s="88">
        <v>20</v>
      </c>
      <c r="O56" s="88">
        <v>0.38</v>
      </c>
      <c r="P56" s="88">
        <v>30.95</v>
      </c>
      <c r="Q56" s="88">
        <v>90.55</v>
      </c>
      <c r="R56" s="88">
        <v>19.05</v>
      </c>
      <c r="S56" s="210">
        <v>1.47</v>
      </c>
    </row>
    <row r="57" spans="1:19" ht="18.75" customHeight="1" x14ac:dyDescent="0.25">
      <c r="A57" s="91" t="s">
        <v>89</v>
      </c>
      <c r="B57" s="242" t="s">
        <v>88</v>
      </c>
      <c r="C57" s="242"/>
      <c r="D57" s="242"/>
      <c r="E57" s="111"/>
      <c r="F57" s="92"/>
      <c r="G57" s="111">
        <v>120</v>
      </c>
      <c r="H57" s="111">
        <v>17.89</v>
      </c>
      <c r="I57" s="111">
        <v>20.309999999999999</v>
      </c>
      <c r="J57" s="111">
        <v>8.27</v>
      </c>
      <c r="K57" s="111">
        <v>287.39999999999998</v>
      </c>
      <c r="L57" s="111">
        <v>6.8000000000000005E-2</v>
      </c>
      <c r="M57" s="111">
        <v>1.67</v>
      </c>
      <c r="N57" s="111">
        <v>0.1</v>
      </c>
      <c r="O57" s="111">
        <v>0.6</v>
      </c>
      <c r="P57" s="111">
        <v>18.12</v>
      </c>
      <c r="Q57" s="111">
        <v>169.46</v>
      </c>
      <c r="R57" s="111">
        <v>21.24</v>
      </c>
      <c r="S57" s="112">
        <v>1.59</v>
      </c>
    </row>
    <row r="58" spans="1:19" ht="18" customHeight="1" x14ac:dyDescent="0.25">
      <c r="A58" s="91" t="s">
        <v>173</v>
      </c>
      <c r="B58" s="242" t="s">
        <v>90</v>
      </c>
      <c r="C58" s="242"/>
      <c r="D58" s="242"/>
      <c r="E58" s="111"/>
      <c r="F58" s="92"/>
      <c r="G58" s="111">
        <v>180</v>
      </c>
      <c r="H58" s="111">
        <v>6.66</v>
      </c>
      <c r="I58" s="111">
        <v>0.54</v>
      </c>
      <c r="J58" s="111">
        <v>35.479999999999997</v>
      </c>
      <c r="K58" s="111">
        <v>228.42</v>
      </c>
      <c r="L58" s="111">
        <v>6.7000000000000004E-2</v>
      </c>
      <c r="M58" s="111">
        <v>0</v>
      </c>
      <c r="N58" s="111">
        <v>41.18</v>
      </c>
      <c r="O58" s="111">
        <v>1.01</v>
      </c>
      <c r="P58" s="111">
        <v>16.55</v>
      </c>
      <c r="Q58" s="111">
        <v>54.46</v>
      </c>
      <c r="R58" s="111">
        <v>10.64</v>
      </c>
      <c r="S58" s="112">
        <v>1.3</v>
      </c>
    </row>
    <row r="59" spans="1:19" ht="15" hidden="1" customHeight="1" x14ac:dyDescent="0.25">
      <c r="A59" s="91"/>
      <c r="B59" s="242" t="s">
        <v>20</v>
      </c>
      <c r="C59" s="242"/>
      <c r="D59" s="242"/>
      <c r="E59" s="111"/>
      <c r="F59" s="92"/>
      <c r="G59" s="111" t="s">
        <v>39</v>
      </c>
      <c r="H59" s="111" t="s">
        <v>21</v>
      </c>
      <c r="I59" s="111" t="s">
        <v>22</v>
      </c>
      <c r="J59" s="111" t="s">
        <v>23</v>
      </c>
      <c r="K59" s="111" t="s">
        <v>24</v>
      </c>
      <c r="L59" s="111" t="s">
        <v>25</v>
      </c>
      <c r="M59" s="111"/>
      <c r="N59" s="111"/>
      <c r="O59" s="111"/>
      <c r="P59" s="111" t="s">
        <v>26</v>
      </c>
      <c r="Q59" s="111" t="s">
        <v>27</v>
      </c>
      <c r="R59" s="111" t="s">
        <v>28</v>
      </c>
      <c r="S59" s="112" t="s">
        <v>29</v>
      </c>
    </row>
    <row r="60" spans="1:19" hidden="1" x14ac:dyDescent="0.25">
      <c r="A60" s="91"/>
      <c r="B60" s="242"/>
      <c r="C60" s="242"/>
      <c r="D60" s="242"/>
      <c r="E60" s="111"/>
      <c r="F60" s="92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2"/>
    </row>
    <row r="61" spans="1:19" hidden="1" x14ac:dyDescent="0.25">
      <c r="A61" s="91"/>
      <c r="B61" s="242"/>
      <c r="C61" s="242"/>
      <c r="D61" s="242"/>
      <c r="E61" s="111"/>
      <c r="F61" s="92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2"/>
    </row>
    <row r="62" spans="1:19" ht="17.25" customHeight="1" x14ac:dyDescent="0.25">
      <c r="A62" s="118" t="s">
        <v>91</v>
      </c>
      <c r="B62" s="243" t="s">
        <v>202</v>
      </c>
      <c r="C62" s="243"/>
      <c r="D62" s="243"/>
      <c r="E62" s="333" t="s">
        <v>195</v>
      </c>
      <c r="F62" s="97"/>
      <c r="G62" s="171">
        <v>100</v>
      </c>
      <c r="H62" s="171">
        <v>1.1000000000000001</v>
      </c>
      <c r="I62" s="171">
        <v>0.2</v>
      </c>
      <c r="J62" s="171">
        <v>4.5999999999999996</v>
      </c>
      <c r="K62" s="171">
        <v>23</v>
      </c>
      <c r="L62" s="171">
        <v>0.06</v>
      </c>
      <c r="M62" s="171">
        <v>25</v>
      </c>
      <c r="N62" s="171">
        <v>0.14000000000000001</v>
      </c>
      <c r="O62" s="171">
        <v>0.7</v>
      </c>
      <c r="P62" s="171">
        <v>14</v>
      </c>
      <c r="Q62" s="171">
        <v>26</v>
      </c>
      <c r="R62" s="171">
        <v>20</v>
      </c>
      <c r="S62" s="211">
        <v>0.9</v>
      </c>
    </row>
    <row r="63" spans="1:19" ht="19.5" customHeight="1" x14ac:dyDescent="0.25">
      <c r="A63" s="118" t="s">
        <v>200</v>
      </c>
      <c r="B63" s="243" t="s">
        <v>201</v>
      </c>
      <c r="C63" s="243"/>
      <c r="D63" s="243"/>
      <c r="E63" s="171"/>
      <c r="F63" s="97"/>
      <c r="G63" s="171">
        <v>200</v>
      </c>
      <c r="H63" s="171">
        <v>0.5</v>
      </c>
      <c r="I63" s="171">
        <v>0.2</v>
      </c>
      <c r="J63" s="171">
        <v>15.6</v>
      </c>
      <c r="K63" s="171">
        <v>67</v>
      </c>
      <c r="L63" s="171">
        <v>0.02</v>
      </c>
      <c r="M63" s="171">
        <v>9.1</v>
      </c>
      <c r="N63" s="171">
        <v>0</v>
      </c>
      <c r="O63" s="171">
        <v>0.2</v>
      </c>
      <c r="P63" s="171">
        <v>19.100000000000001</v>
      </c>
      <c r="Q63" s="171">
        <v>12.2</v>
      </c>
      <c r="R63" s="171">
        <v>8</v>
      </c>
      <c r="S63" s="211">
        <v>0.93</v>
      </c>
    </row>
    <row r="64" spans="1:19" ht="18.75" customHeight="1" x14ac:dyDescent="0.25">
      <c r="A64" s="118" t="s">
        <v>209</v>
      </c>
      <c r="B64" s="243" t="s">
        <v>210</v>
      </c>
      <c r="C64" s="243"/>
      <c r="D64" s="243"/>
      <c r="E64" s="171"/>
      <c r="F64" s="97"/>
      <c r="G64" s="171">
        <v>40</v>
      </c>
      <c r="H64" s="171">
        <v>3.04</v>
      </c>
      <c r="I64" s="171">
        <v>0.32</v>
      </c>
      <c r="J64" s="171">
        <v>19.68</v>
      </c>
      <c r="K64" s="171">
        <v>93.6</v>
      </c>
      <c r="L64" s="171">
        <v>4.3999999999999997E-2</v>
      </c>
      <c r="M64" s="171">
        <v>0</v>
      </c>
      <c r="N64" s="171">
        <v>0</v>
      </c>
      <c r="O64" s="171">
        <v>0.44</v>
      </c>
      <c r="P64" s="171">
        <v>8</v>
      </c>
      <c r="Q64" s="171">
        <v>26</v>
      </c>
      <c r="R64" s="171">
        <v>5.6</v>
      </c>
      <c r="S64" s="211">
        <v>0.44</v>
      </c>
    </row>
    <row r="65" spans="1:19" ht="19.5" customHeight="1" thickBot="1" x14ac:dyDescent="0.3">
      <c r="A65" s="118" t="s">
        <v>211</v>
      </c>
      <c r="B65" s="243" t="s">
        <v>30</v>
      </c>
      <c r="C65" s="243"/>
      <c r="D65" s="243"/>
      <c r="E65" s="171"/>
      <c r="F65" s="97"/>
      <c r="G65" s="171">
        <v>30</v>
      </c>
      <c r="H65" s="171">
        <v>2.04</v>
      </c>
      <c r="I65" s="171">
        <v>0.39</v>
      </c>
      <c r="J65" s="171">
        <v>11.94</v>
      </c>
      <c r="K65" s="171">
        <v>59.4</v>
      </c>
      <c r="L65" s="171">
        <v>5.3999999999999999E-2</v>
      </c>
      <c r="M65" s="171">
        <v>0</v>
      </c>
      <c r="N65" s="171">
        <v>0</v>
      </c>
      <c r="O65" s="171">
        <v>0.42</v>
      </c>
      <c r="P65" s="171">
        <v>14.1</v>
      </c>
      <c r="Q65" s="171">
        <v>47.1</v>
      </c>
      <c r="R65" s="171">
        <v>14.1</v>
      </c>
      <c r="S65" s="211">
        <v>1.17</v>
      </c>
    </row>
    <row r="66" spans="1:19" ht="23.25" customHeight="1" thickBot="1" x14ac:dyDescent="0.3">
      <c r="A66" s="234" t="s">
        <v>138</v>
      </c>
      <c r="B66" s="82"/>
      <c r="C66" s="82"/>
      <c r="D66" s="82"/>
      <c r="E66" s="75"/>
      <c r="F66" s="102"/>
      <c r="G66" s="103">
        <f t="shared" ref="G66:M66" si="1">G56+G57+G58+G62+G63+G64+G65</f>
        <v>920</v>
      </c>
      <c r="H66" s="103">
        <f t="shared" si="1"/>
        <v>38.559999999999995</v>
      </c>
      <c r="I66" s="103">
        <f t="shared" si="1"/>
        <v>31.489999999999995</v>
      </c>
      <c r="J66" s="103">
        <f t="shared" si="1"/>
        <v>98.32</v>
      </c>
      <c r="K66" s="103">
        <f t="shared" si="1"/>
        <v>884.81999999999994</v>
      </c>
      <c r="L66" s="103">
        <f t="shared" si="1"/>
        <v>0.35799999999999998</v>
      </c>
      <c r="M66" s="103">
        <f t="shared" si="1"/>
        <v>37.67</v>
      </c>
      <c r="N66" s="103">
        <f>N56+N57+N58+N62+N63+N65</f>
        <v>61.42</v>
      </c>
      <c r="O66" s="103">
        <f>O56+O57+O58+O62+O63+O64+O65</f>
        <v>3.75</v>
      </c>
      <c r="P66" s="103">
        <f>P56+P57+P58+P62+P63+P64+P65</f>
        <v>120.82</v>
      </c>
      <c r="Q66" s="103">
        <f>Q56+Q57+Q58+Q62+Q63+Q64+Q65</f>
        <v>425.77</v>
      </c>
      <c r="R66" s="103">
        <f>R56+R57+R58+R62+R63+R64+R65</f>
        <v>98.63</v>
      </c>
      <c r="S66" s="104">
        <f>S56+S57+S58+S62+S63+S64+S65</f>
        <v>7.8000000000000007</v>
      </c>
    </row>
    <row r="67" spans="1:19" ht="15.75" hidden="1" x14ac:dyDescent="0.25">
      <c r="A67" s="127"/>
      <c r="B67" s="128"/>
      <c r="C67" s="128"/>
      <c r="D67" s="128"/>
      <c r="E67" s="136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</row>
    <row r="68" spans="1:19" ht="17.25" hidden="1" customHeight="1" thickBot="1" x14ac:dyDescent="0.3">
      <c r="A68" s="293"/>
      <c r="B68" s="294"/>
      <c r="C68" s="294"/>
      <c r="D68" s="294"/>
      <c r="E68" s="305"/>
      <c r="F68" s="294"/>
      <c r="G68" s="280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6"/>
    </row>
    <row r="69" spans="1:19" ht="12.75" hidden="1" customHeight="1" thickBot="1" x14ac:dyDescent="0.3">
      <c r="A69" s="201"/>
      <c r="B69" s="134"/>
      <c r="C69" s="134"/>
      <c r="D69" s="134"/>
      <c r="E69" s="202"/>
      <c r="F69" s="134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</row>
    <row r="70" spans="1:19" ht="12" hidden="1" customHeight="1" thickBot="1" x14ac:dyDescent="0.3">
      <c r="A70" s="201"/>
      <c r="B70" s="134"/>
      <c r="C70" s="134"/>
      <c r="D70" s="134"/>
      <c r="E70" s="202"/>
      <c r="F70" s="134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</row>
    <row r="71" spans="1:19" hidden="1" x14ac:dyDescent="0.25">
      <c r="A71" s="201"/>
      <c r="B71" s="134"/>
      <c r="C71" s="134"/>
      <c r="D71" s="134"/>
      <c r="E71" s="202"/>
      <c r="F71" s="134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</row>
    <row r="72" spans="1:19" ht="11.25" hidden="1" customHeight="1" thickBot="1" x14ac:dyDescent="0.3">
      <c r="A72" s="201"/>
      <c r="B72" s="134"/>
      <c r="C72" s="134"/>
      <c r="D72" s="134"/>
      <c r="E72" s="202"/>
      <c r="F72" s="134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</row>
    <row r="73" spans="1:19" ht="3.75" hidden="1" customHeight="1" thickBot="1" x14ac:dyDescent="0.3">
      <c r="A73" s="85"/>
      <c r="B73" s="86"/>
      <c r="C73" s="86"/>
      <c r="D73" s="86"/>
      <c r="E73" s="88"/>
      <c r="F73" s="86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90"/>
    </row>
    <row r="74" spans="1:19" ht="15.75" hidden="1" thickBot="1" x14ac:dyDescent="0.3">
      <c r="A74" s="91"/>
      <c r="B74" s="92"/>
      <c r="C74" s="92"/>
      <c r="D74" s="92"/>
      <c r="E74" s="111"/>
      <c r="F74" s="92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5"/>
    </row>
    <row r="75" spans="1:19" ht="15.75" hidden="1" thickBot="1" x14ac:dyDescent="0.3">
      <c r="A75" s="118"/>
      <c r="B75" s="97"/>
      <c r="C75" s="97"/>
      <c r="D75" s="97"/>
      <c r="E75" s="171"/>
      <c r="F75" s="97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100"/>
    </row>
    <row r="76" spans="1:19" ht="15.75" hidden="1" thickBot="1" x14ac:dyDescent="0.3">
      <c r="A76" s="118"/>
      <c r="B76" s="97"/>
      <c r="C76" s="97"/>
      <c r="D76" s="97"/>
      <c r="E76" s="171"/>
      <c r="F76" s="97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100"/>
    </row>
    <row r="77" spans="1:19" ht="15.75" hidden="1" thickBot="1" x14ac:dyDescent="0.3">
      <c r="A77" s="118"/>
      <c r="B77" s="97"/>
      <c r="C77" s="97"/>
      <c r="D77" s="97"/>
      <c r="E77" s="171"/>
      <c r="F77" s="97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100"/>
    </row>
    <row r="78" spans="1:19" ht="0.75" hidden="1" customHeight="1" thickBot="1" x14ac:dyDescent="0.3">
      <c r="A78" s="118"/>
      <c r="B78" s="97"/>
      <c r="C78" s="97"/>
      <c r="D78" s="97"/>
      <c r="E78" s="171"/>
      <c r="F78" s="97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100"/>
    </row>
    <row r="79" spans="1:19" ht="35.25" customHeight="1" thickBot="1" x14ac:dyDescent="0.3">
      <c r="A79" s="235" t="s">
        <v>139</v>
      </c>
      <c r="B79" s="82"/>
      <c r="C79" s="82"/>
      <c r="D79" s="82"/>
      <c r="E79" s="75"/>
      <c r="F79" s="102"/>
      <c r="G79" s="237">
        <f t="shared" ref="G79:S79" si="2">G40+G66</f>
        <v>1500</v>
      </c>
      <c r="H79" s="237">
        <f t="shared" si="2"/>
        <v>60.769999999999996</v>
      </c>
      <c r="I79" s="237">
        <f t="shared" si="2"/>
        <v>52.269999999999996</v>
      </c>
      <c r="J79" s="237">
        <f t="shared" si="2"/>
        <v>196.73</v>
      </c>
      <c r="K79" s="237">
        <f t="shared" si="2"/>
        <v>1553.54</v>
      </c>
      <c r="L79" s="237">
        <f t="shared" si="2"/>
        <v>0.97800000000000009</v>
      </c>
      <c r="M79" s="237">
        <f t="shared" si="2"/>
        <v>47.410000000000004</v>
      </c>
      <c r="N79" s="237">
        <f t="shared" si="2"/>
        <v>65.64</v>
      </c>
      <c r="O79" s="237">
        <f t="shared" si="2"/>
        <v>5.51</v>
      </c>
      <c r="P79" s="237">
        <f t="shared" si="2"/>
        <v>430.32</v>
      </c>
      <c r="Q79" s="237">
        <f t="shared" si="2"/>
        <v>792.42</v>
      </c>
      <c r="R79" s="237">
        <f t="shared" si="2"/>
        <v>180.26999999999998</v>
      </c>
      <c r="S79" s="238">
        <f t="shared" si="2"/>
        <v>13.61</v>
      </c>
    </row>
    <row r="80" spans="1:19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" ht="17.25" customHeight="1" x14ac:dyDescent="0.25">
      <c r="A81" s="138"/>
    </row>
  </sheetData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topLeftCell="A4" workbookViewId="0">
      <selection activeCell="H67" sqref="H67"/>
    </sheetView>
  </sheetViews>
  <sheetFormatPr defaultRowHeight="15" x14ac:dyDescent="0.25"/>
  <cols>
    <col min="1" max="1" width="6.85546875" style="3" customWidth="1"/>
    <col min="2" max="2" width="9.140625" style="3"/>
    <col min="3" max="3" width="10.140625" style="3" customWidth="1"/>
    <col min="4" max="4" width="22.42578125" style="3" customWidth="1"/>
    <col min="5" max="5" width="8.140625" style="3" customWidth="1"/>
    <col min="6" max="6" width="6.85546875" style="3" hidden="1" customWidth="1"/>
    <col min="7" max="7" width="7.5703125" style="3" customWidth="1"/>
    <col min="8" max="8" width="7.140625" style="3" customWidth="1"/>
    <col min="9" max="9" width="6.7109375" style="3" customWidth="1"/>
    <col min="10" max="10" width="6.5703125" style="3" customWidth="1"/>
    <col min="11" max="11" width="7.5703125" style="3" customWidth="1"/>
    <col min="12" max="12" width="6.28515625" style="3" customWidth="1"/>
    <col min="13" max="13" width="6.42578125" style="3" customWidth="1"/>
    <col min="14" max="14" width="6.7109375" style="3" customWidth="1"/>
    <col min="15" max="16" width="6.85546875" style="3" customWidth="1"/>
    <col min="17" max="17" width="6.7109375" style="3" customWidth="1"/>
    <col min="18" max="18" width="6.140625" style="3" customWidth="1"/>
    <col min="19" max="19" width="6.5703125" style="3" customWidth="1"/>
    <col min="20" max="16384" width="9.140625" style="3"/>
  </cols>
  <sheetData>
    <row r="1" spans="1:19" ht="9.75" hidden="1" customHeight="1" thickBot="1" x14ac:dyDescent="0.3">
      <c r="G1" s="34"/>
    </row>
    <row r="2" spans="1:19" ht="16.5" hidden="1" customHeight="1" x14ac:dyDescent="0.25">
      <c r="E2" s="33"/>
    </row>
    <row r="3" spans="1:19" ht="2.25" hidden="1" customHeight="1" x14ac:dyDescent="0.25">
      <c r="A3" s="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48" customHeight="1" thickBot="1" x14ac:dyDescent="0.3">
      <c r="A4" s="286" t="s">
        <v>64</v>
      </c>
      <c r="B4" s="48"/>
      <c r="C4" s="48"/>
      <c r="D4" s="304" t="s">
        <v>53</v>
      </c>
      <c r="E4" s="261"/>
      <c r="F4" s="48"/>
      <c r="G4" s="48"/>
      <c r="H4" s="301"/>
      <c r="I4" s="301"/>
      <c r="J4" s="48"/>
      <c r="K4" s="48"/>
      <c r="L4" s="48"/>
      <c r="M4" s="48"/>
      <c r="N4" s="48"/>
      <c r="O4" s="48"/>
      <c r="P4" s="48"/>
      <c r="Q4" s="48"/>
      <c r="R4" s="48"/>
      <c r="S4" s="49"/>
    </row>
    <row r="5" spans="1:19" ht="12.75" hidden="1" customHeight="1" x14ac:dyDescent="0.25">
      <c r="A5" s="144" t="s">
        <v>2</v>
      </c>
      <c r="B5" s="145"/>
      <c r="C5" s="146" t="s">
        <v>3</v>
      </c>
      <c r="D5" s="146"/>
      <c r="E5" s="146"/>
      <c r="F5" s="147" t="s">
        <v>4</v>
      </c>
      <c r="G5" s="148" t="s">
        <v>5</v>
      </c>
      <c r="H5" s="149" t="s">
        <v>58</v>
      </c>
      <c r="I5" s="150"/>
      <c r="J5" s="151"/>
      <c r="K5" s="152" t="s">
        <v>6</v>
      </c>
      <c r="L5" s="153" t="s">
        <v>57</v>
      </c>
      <c r="M5" s="154"/>
      <c r="N5" s="155"/>
      <c r="O5" s="156"/>
      <c r="P5" s="149" t="s">
        <v>56</v>
      </c>
      <c r="Q5" s="154"/>
      <c r="R5" s="155"/>
      <c r="S5" s="157"/>
    </row>
    <row r="6" spans="1:19" ht="12" hidden="1" customHeight="1" x14ac:dyDescent="0.25">
      <c r="A6" s="158" t="s">
        <v>46</v>
      </c>
      <c r="B6" s="159" t="s">
        <v>59</v>
      </c>
      <c r="C6" s="160"/>
      <c r="D6" s="160"/>
      <c r="E6" s="160"/>
      <c r="F6" s="161" t="s">
        <v>7</v>
      </c>
      <c r="G6" s="162" t="s">
        <v>45</v>
      </c>
      <c r="H6" s="163" t="s">
        <v>8</v>
      </c>
      <c r="I6" s="164" t="s">
        <v>9</v>
      </c>
      <c r="J6" s="165" t="s">
        <v>10</v>
      </c>
      <c r="K6" s="166" t="s">
        <v>11</v>
      </c>
      <c r="L6" s="163" t="s">
        <v>12</v>
      </c>
      <c r="M6" s="164" t="s">
        <v>13</v>
      </c>
      <c r="N6" s="164" t="s">
        <v>14</v>
      </c>
      <c r="O6" s="164" t="s">
        <v>15</v>
      </c>
      <c r="P6" s="164" t="s">
        <v>16</v>
      </c>
      <c r="Q6" s="164" t="s">
        <v>17</v>
      </c>
      <c r="R6" s="164" t="s">
        <v>18</v>
      </c>
      <c r="S6" s="167" t="s">
        <v>19</v>
      </c>
    </row>
    <row r="7" spans="1:19" ht="20.25" customHeight="1" thickBot="1" x14ac:dyDescent="0.3">
      <c r="A7" s="137">
        <v>1</v>
      </c>
      <c r="B7" s="74"/>
      <c r="C7" s="75">
        <v>2</v>
      </c>
      <c r="D7" s="75"/>
      <c r="E7" s="76"/>
      <c r="F7" s="75"/>
      <c r="G7" s="77">
        <v>3</v>
      </c>
      <c r="H7" s="78">
        <v>4</v>
      </c>
      <c r="I7" s="78">
        <v>5</v>
      </c>
      <c r="J7" s="78">
        <v>6</v>
      </c>
      <c r="K7" s="79">
        <v>7</v>
      </c>
      <c r="L7" s="78">
        <v>8</v>
      </c>
      <c r="M7" s="78">
        <v>9</v>
      </c>
      <c r="N7" s="78">
        <v>10</v>
      </c>
      <c r="O7" s="78">
        <v>11</v>
      </c>
      <c r="P7" s="78">
        <v>12</v>
      </c>
      <c r="Q7" s="78">
        <v>13</v>
      </c>
      <c r="R7" s="78">
        <v>14</v>
      </c>
      <c r="S7" s="80">
        <v>15</v>
      </c>
    </row>
    <row r="8" spans="1:19" ht="15" customHeight="1" x14ac:dyDescent="0.25">
      <c r="A8" s="270"/>
      <c r="B8" s="271"/>
      <c r="C8" s="271"/>
      <c r="D8" s="271"/>
      <c r="E8" s="271"/>
      <c r="F8" s="272"/>
      <c r="G8" s="224"/>
      <c r="H8" s="273"/>
      <c r="I8" s="274"/>
      <c r="J8" s="274"/>
      <c r="K8" s="272"/>
      <c r="L8" s="272"/>
      <c r="M8" s="275"/>
      <c r="N8" s="275"/>
      <c r="O8" s="275"/>
      <c r="P8" s="275"/>
      <c r="Q8" s="275"/>
      <c r="R8" s="275"/>
      <c r="S8" s="276"/>
    </row>
    <row r="9" spans="1:19" ht="13.5" hidden="1" customHeight="1" x14ac:dyDescent="0.25">
      <c r="A9" s="265"/>
      <c r="B9" s="134"/>
      <c r="C9" s="134"/>
      <c r="D9" s="202"/>
      <c r="E9" s="202"/>
      <c r="F9" s="134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66"/>
    </row>
    <row r="10" spans="1:19" ht="12.75" hidden="1" customHeight="1" x14ac:dyDescent="0.25">
      <c r="A10" s="265"/>
      <c r="B10" s="134"/>
      <c r="C10" s="134"/>
      <c r="D10" s="201"/>
      <c r="E10" s="202"/>
      <c r="F10" s="134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66"/>
    </row>
    <row r="11" spans="1:19" ht="12.75" hidden="1" customHeight="1" x14ac:dyDescent="0.25">
      <c r="A11" s="265"/>
      <c r="B11" s="134"/>
      <c r="C11" s="134"/>
      <c r="D11" s="201"/>
      <c r="E11" s="202"/>
      <c r="F11" s="134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66"/>
    </row>
    <row r="12" spans="1:19" hidden="1" x14ac:dyDescent="0.25">
      <c r="A12" s="265"/>
      <c r="B12" s="134"/>
      <c r="C12" s="134"/>
      <c r="D12" s="201"/>
      <c r="E12" s="202"/>
      <c r="F12" s="134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66"/>
    </row>
    <row r="13" spans="1:19" ht="17.25" hidden="1" customHeight="1" x14ac:dyDescent="0.25">
      <c r="A13" s="265"/>
      <c r="B13" s="134"/>
      <c r="C13" s="134"/>
      <c r="D13" s="201"/>
      <c r="E13" s="202"/>
      <c r="F13" s="134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66"/>
    </row>
    <row r="14" spans="1:19" hidden="1" x14ac:dyDescent="0.25">
      <c r="A14" s="265"/>
      <c r="B14" s="134"/>
      <c r="C14" s="134"/>
      <c r="D14" s="201"/>
      <c r="E14" s="202"/>
      <c r="F14" s="134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66"/>
    </row>
    <row r="15" spans="1:19" hidden="1" x14ac:dyDescent="0.25">
      <c r="A15" s="265"/>
      <c r="B15" s="134"/>
      <c r="C15" s="134"/>
      <c r="D15" s="201"/>
      <c r="E15" s="202"/>
      <c r="F15" s="134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66"/>
    </row>
    <row r="16" spans="1:19" hidden="1" x14ac:dyDescent="0.25">
      <c r="A16" s="265"/>
      <c r="B16" s="134"/>
      <c r="C16" s="134"/>
      <c r="D16" s="201"/>
      <c r="E16" s="202"/>
      <c r="F16" s="134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66"/>
    </row>
    <row r="17" spans="1:19" hidden="1" x14ac:dyDescent="0.25">
      <c r="A17" s="265"/>
      <c r="B17" s="134"/>
      <c r="C17" s="134"/>
      <c r="D17" s="201"/>
      <c r="E17" s="202"/>
      <c r="F17" s="134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66"/>
    </row>
    <row r="18" spans="1:19" ht="4.5" hidden="1" customHeight="1" x14ac:dyDescent="0.25">
      <c r="A18" s="265"/>
      <c r="B18" s="134"/>
      <c r="C18" s="134"/>
      <c r="D18" s="201"/>
      <c r="E18" s="202"/>
      <c r="F18" s="134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66"/>
    </row>
    <row r="19" spans="1:19" ht="0.75" hidden="1" customHeight="1" x14ac:dyDescent="0.25">
      <c r="A19" s="265"/>
      <c r="B19" s="134"/>
      <c r="C19" s="134"/>
      <c r="D19" s="201"/>
      <c r="E19" s="202"/>
      <c r="F19" s="134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66"/>
    </row>
    <row r="20" spans="1:19" ht="13.5" hidden="1" customHeight="1" x14ac:dyDescent="0.25">
      <c r="A20" s="265"/>
      <c r="B20" s="134"/>
      <c r="C20" s="134"/>
      <c r="D20" s="201"/>
      <c r="E20" s="202"/>
      <c r="F20" s="134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66"/>
    </row>
    <row r="21" spans="1:19" ht="12.75" hidden="1" customHeight="1" x14ac:dyDescent="0.25">
      <c r="A21" s="265"/>
      <c r="B21" s="134"/>
      <c r="C21" s="134"/>
      <c r="D21" s="201"/>
      <c r="E21" s="202"/>
      <c r="F21" s="134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66"/>
    </row>
    <row r="22" spans="1:19" ht="13.5" hidden="1" customHeight="1" x14ac:dyDescent="0.25">
      <c r="A22" s="265"/>
      <c r="B22" s="134"/>
      <c r="C22" s="134"/>
      <c r="D22" s="201"/>
      <c r="E22" s="202"/>
      <c r="F22" s="134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66"/>
    </row>
    <row r="23" spans="1:19" ht="0.75" hidden="1" customHeight="1" x14ac:dyDescent="0.25">
      <c r="A23" s="133"/>
      <c r="B23" s="134"/>
      <c r="C23" s="134"/>
      <c r="D23" s="201"/>
      <c r="E23" s="202"/>
      <c r="F23" s="134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67"/>
    </row>
    <row r="24" spans="1:19" ht="15" hidden="1" customHeight="1" x14ac:dyDescent="0.25">
      <c r="A24" s="133"/>
      <c r="B24" s="134"/>
      <c r="C24" s="134"/>
      <c r="D24" s="201"/>
      <c r="E24" s="202"/>
      <c r="F24" s="134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67"/>
    </row>
    <row r="25" spans="1:19" ht="20.25" customHeight="1" thickBot="1" x14ac:dyDescent="0.3">
      <c r="A25" s="73"/>
      <c r="B25" s="81"/>
      <c r="C25" s="81"/>
      <c r="D25" s="170"/>
      <c r="E25" s="105"/>
      <c r="F25" s="106"/>
      <c r="G25" s="231" t="s">
        <v>141</v>
      </c>
      <c r="H25" s="107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9"/>
    </row>
    <row r="26" spans="1:19" ht="18.75" customHeight="1" x14ac:dyDescent="0.25">
      <c r="A26" s="85" t="s">
        <v>61</v>
      </c>
      <c r="B26" s="240" t="s">
        <v>44</v>
      </c>
      <c r="C26" s="86" t="s">
        <v>62</v>
      </c>
      <c r="D26" s="241"/>
      <c r="E26" s="88"/>
      <c r="F26" s="86"/>
      <c r="G26" s="88">
        <v>10</v>
      </c>
      <c r="H26" s="88">
        <v>3</v>
      </c>
      <c r="I26" s="88">
        <v>3.8</v>
      </c>
      <c r="J26" s="88">
        <v>0</v>
      </c>
      <c r="K26" s="88">
        <v>49.73</v>
      </c>
      <c r="L26" s="88">
        <v>4.4999999999999998E-2</v>
      </c>
      <c r="M26" s="88">
        <v>0.8</v>
      </c>
      <c r="N26" s="88">
        <v>2.1999999999999999E-2</v>
      </c>
      <c r="O26" s="88">
        <v>0.05</v>
      </c>
      <c r="P26" s="88">
        <v>93.3</v>
      </c>
      <c r="Q26" s="88">
        <v>93.3</v>
      </c>
      <c r="R26" s="88">
        <v>4.4000000000000004</v>
      </c>
      <c r="S26" s="210">
        <v>0.11</v>
      </c>
    </row>
    <row r="27" spans="1:19" ht="18" customHeight="1" x14ac:dyDescent="0.25">
      <c r="A27" s="91" t="s">
        <v>111</v>
      </c>
      <c r="B27" s="242" t="s">
        <v>112</v>
      </c>
      <c r="C27" s="242"/>
      <c r="D27" s="242"/>
      <c r="E27" s="111"/>
      <c r="F27" s="92"/>
      <c r="G27" s="111">
        <v>200</v>
      </c>
      <c r="H27" s="111">
        <v>24.26</v>
      </c>
      <c r="I27" s="111">
        <v>8.31</v>
      </c>
      <c r="J27" s="111">
        <v>39.75</v>
      </c>
      <c r="K27" s="111">
        <v>331</v>
      </c>
      <c r="L27" s="111">
        <v>0.1</v>
      </c>
      <c r="M27" s="111">
        <v>0.7</v>
      </c>
      <c r="N27" s="111">
        <v>0.08</v>
      </c>
      <c r="O27" s="111">
        <v>0.61</v>
      </c>
      <c r="P27" s="111">
        <v>218.56</v>
      </c>
      <c r="Q27" s="111">
        <v>207.13</v>
      </c>
      <c r="R27" s="111">
        <v>39.61</v>
      </c>
      <c r="S27" s="112">
        <v>1.89</v>
      </c>
    </row>
    <row r="28" spans="1:19" ht="18" customHeight="1" x14ac:dyDescent="0.25">
      <c r="A28" s="91" t="s">
        <v>209</v>
      </c>
      <c r="B28" s="242" t="s">
        <v>210</v>
      </c>
      <c r="C28" s="242"/>
      <c r="D28" s="242"/>
      <c r="E28" s="111"/>
      <c r="F28" s="92"/>
      <c r="G28" s="111">
        <v>30</v>
      </c>
      <c r="H28" s="111">
        <v>2.2799999999999998</v>
      </c>
      <c r="I28" s="111">
        <v>0.24</v>
      </c>
      <c r="J28" s="111">
        <v>14.76</v>
      </c>
      <c r="K28" s="111">
        <v>70.2</v>
      </c>
      <c r="L28" s="111">
        <v>3.3000000000000002E-2</v>
      </c>
      <c r="M28" s="111">
        <v>0</v>
      </c>
      <c r="N28" s="111">
        <v>0</v>
      </c>
      <c r="O28" s="111">
        <v>0.33</v>
      </c>
      <c r="P28" s="111">
        <v>6</v>
      </c>
      <c r="Q28" s="111">
        <v>19.5</v>
      </c>
      <c r="R28" s="111">
        <v>4.2</v>
      </c>
      <c r="S28" s="112">
        <v>0.33</v>
      </c>
    </row>
    <row r="29" spans="1:19" ht="16.5" hidden="1" customHeight="1" x14ac:dyDescent="0.25">
      <c r="A29" s="91"/>
      <c r="B29" s="242"/>
      <c r="C29" s="242"/>
      <c r="D29" s="242"/>
      <c r="E29" s="111"/>
      <c r="F29" s="92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</row>
    <row r="30" spans="1:19" hidden="1" x14ac:dyDescent="0.25">
      <c r="A30" s="91"/>
      <c r="B30" s="242"/>
      <c r="C30" s="242"/>
      <c r="D30" s="242"/>
      <c r="E30" s="111"/>
      <c r="F30" s="92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</row>
    <row r="31" spans="1:19" ht="0.75" hidden="1" customHeight="1" x14ac:dyDescent="0.25">
      <c r="A31" s="91"/>
      <c r="B31" s="242"/>
      <c r="C31" s="242"/>
      <c r="D31" s="242"/>
      <c r="E31" s="111"/>
      <c r="F31" s="92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2"/>
    </row>
    <row r="32" spans="1:19" ht="18.75" customHeight="1" x14ac:dyDescent="0.25">
      <c r="A32" s="91" t="s">
        <v>211</v>
      </c>
      <c r="B32" s="242" t="s">
        <v>212</v>
      </c>
      <c r="C32" s="242"/>
      <c r="D32" s="242"/>
      <c r="E32" s="111"/>
      <c r="F32" s="92"/>
      <c r="G32" s="111">
        <v>30</v>
      </c>
      <c r="H32" s="111">
        <v>2.04</v>
      </c>
      <c r="I32" s="111">
        <v>0.39</v>
      </c>
      <c r="J32" s="111">
        <v>11.94</v>
      </c>
      <c r="K32" s="111">
        <v>59.4</v>
      </c>
      <c r="L32" s="111">
        <v>5.3999999999999999E-2</v>
      </c>
      <c r="M32" s="111">
        <v>0</v>
      </c>
      <c r="N32" s="111">
        <v>0</v>
      </c>
      <c r="O32" s="111">
        <v>0.42</v>
      </c>
      <c r="P32" s="111">
        <v>14.1</v>
      </c>
      <c r="Q32" s="111">
        <v>47.1</v>
      </c>
      <c r="R32" s="111">
        <v>14.1</v>
      </c>
      <c r="S32" s="112">
        <v>1.17</v>
      </c>
    </row>
    <row r="33" spans="1:19" ht="17.25" customHeight="1" x14ac:dyDescent="0.25">
      <c r="A33" s="91" t="s">
        <v>66</v>
      </c>
      <c r="B33" s="242" t="s">
        <v>65</v>
      </c>
      <c r="C33" s="242"/>
      <c r="D33" s="242"/>
      <c r="E33" s="111"/>
      <c r="F33" s="92"/>
      <c r="G33" s="111">
        <v>200</v>
      </c>
      <c r="H33" s="111">
        <v>1.4</v>
      </c>
      <c r="I33" s="111">
        <v>1.6</v>
      </c>
      <c r="J33" s="111">
        <v>17.39</v>
      </c>
      <c r="K33" s="111">
        <v>89.55</v>
      </c>
      <c r="L33" s="111">
        <v>1.2999999999999999E-2</v>
      </c>
      <c r="M33" s="111">
        <v>0.61</v>
      </c>
      <c r="N33" s="111">
        <v>1.2999999999999999E-2</v>
      </c>
      <c r="O33" s="111">
        <v>0</v>
      </c>
      <c r="P33" s="111">
        <v>58.8</v>
      </c>
      <c r="Q33" s="111">
        <v>43.6</v>
      </c>
      <c r="R33" s="111">
        <v>7.73</v>
      </c>
      <c r="S33" s="112">
        <v>0.25</v>
      </c>
    </row>
    <row r="34" spans="1:19" ht="18.75" customHeight="1" thickBot="1" x14ac:dyDescent="0.3">
      <c r="A34" s="91" t="s">
        <v>145</v>
      </c>
      <c r="B34" s="242" t="s">
        <v>146</v>
      </c>
      <c r="C34" s="242"/>
      <c r="D34" s="242"/>
      <c r="E34" s="111"/>
      <c r="F34" s="92"/>
      <c r="G34" s="111">
        <v>100</v>
      </c>
      <c r="H34" s="111">
        <v>0.4</v>
      </c>
      <c r="I34" s="111">
        <v>0.4</v>
      </c>
      <c r="J34" s="111">
        <v>9.8000000000000007</v>
      </c>
      <c r="K34" s="111">
        <v>44</v>
      </c>
      <c r="L34" s="111">
        <v>0.03</v>
      </c>
      <c r="M34" s="111">
        <v>7</v>
      </c>
      <c r="N34" s="111">
        <v>0</v>
      </c>
      <c r="O34" s="111">
        <v>0.2</v>
      </c>
      <c r="P34" s="111">
        <v>16.100000000000001</v>
      </c>
      <c r="Q34" s="111">
        <v>11</v>
      </c>
      <c r="R34" s="111">
        <v>9</v>
      </c>
      <c r="S34" s="112">
        <v>2.21</v>
      </c>
    </row>
    <row r="35" spans="1:19" ht="0.75" hidden="1" customHeight="1" x14ac:dyDescent="0.25">
      <c r="A35" s="110"/>
      <c r="B35" s="242"/>
      <c r="C35" s="242"/>
      <c r="D35" s="242"/>
      <c r="E35" s="111"/>
      <c r="F35" s="92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ht="15.75" hidden="1" thickBot="1" x14ac:dyDescent="0.3">
      <c r="A36" s="110"/>
      <c r="B36" s="242" t="s">
        <v>40</v>
      </c>
      <c r="C36" s="242"/>
      <c r="D36" s="242"/>
      <c r="E36" s="111"/>
      <c r="F36" s="92"/>
      <c r="G36" s="94" t="s">
        <v>41</v>
      </c>
      <c r="H36" s="94" t="s">
        <v>38</v>
      </c>
      <c r="I36" s="94"/>
      <c r="J36" s="94" t="s">
        <v>42</v>
      </c>
      <c r="K36" s="94" t="s">
        <v>43</v>
      </c>
      <c r="L36" s="94" t="s">
        <v>31</v>
      </c>
      <c r="M36" s="94" t="s">
        <v>32</v>
      </c>
      <c r="N36" s="94"/>
      <c r="O36" s="94" t="s">
        <v>33</v>
      </c>
      <c r="P36" s="94" t="s">
        <v>34</v>
      </c>
      <c r="Q36" s="94" t="s">
        <v>35</v>
      </c>
      <c r="R36" s="94" t="s">
        <v>36</v>
      </c>
      <c r="S36" s="95" t="s">
        <v>37</v>
      </c>
    </row>
    <row r="37" spans="1:19" ht="12.75" hidden="1" customHeight="1" x14ac:dyDescent="0.25">
      <c r="A37" s="110"/>
      <c r="B37" s="242"/>
      <c r="C37" s="242"/>
      <c r="D37" s="242"/>
      <c r="E37" s="111"/>
      <c r="F37" s="92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/>
    </row>
    <row r="38" spans="1:19" ht="15.75" hidden="1" thickBot="1" x14ac:dyDescent="0.3">
      <c r="A38" s="110"/>
      <c r="B38" s="242"/>
      <c r="C38" s="242"/>
      <c r="D38" s="242"/>
      <c r="E38" s="111"/>
      <c r="F38" s="92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5"/>
    </row>
    <row r="39" spans="1:19" ht="15.75" hidden="1" thickBot="1" x14ac:dyDescent="0.3">
      <c r="A39" s="110"/>
      <c r="B39" s="242"/>
      <c r="C39" s="242"/>
      <c r="D39" s="242"/>
      <c r="E39" s="111"/>
      <c r="F39" s="92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5"/>
    </row>
    <row r="40" spans="1:19" ht="15.75" hidden="1" thickBot="1" x14ac:dyDescent="0.3">
      <c r="A40" s="110"/>
      <c r="B40" s="242"/>
      <c r="C40" s="242"/>
      <c r="D40" s="242"/>
      <c r="E40" s="111"/>
      <c r="F40" s="92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5"/>
    </row>
    <row r="41" spans="1:19" ht="0.75" hidden="1" customHeight="1" x14ac:dyDescent="0.25">
      <c r="A41" s="96"/>
      <c r="B41" s="243"/>
      <c r="C41" s="243"/>
      <c r="D41" s="243"/>
      <c r="E41" s="171"/>
      <c r="F41" s="97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100"/>
    </row>
    <row r="42" spans="1:19" ht="24.75" customHeight="1" thickBot="1" x14ac:dyDescent="0.3">
      <c r="A42" s="234" t="s">
        <v>137</v>
      </c>
      <c r="B42" s="244"/>
      <c r="C42" s="244"/>
      <c r="D42" s="244"/>
      <c r="E42" s="75"/>
      <c r="F42" s="102"/>
      <c r="G42" s="103">
        <f>G26+G27+G28+G32+G33+G34</f>
        <v>570</v>
      </c>
      <c r="H42" s="103">
        <f>H26+H27+H28+H32+H33+H34</f>
        <v>33.380000000000003</v>
      </c>
      <c r="I42" s="103">
        <f>I26+I27+I28+I32+I33+I34</f>
        <v>14.74</v>
      </c>
      <c r="J42" s="103">
        <f>J26+J27++J32+J28+J33+J34</f>
        <v>93.64</v>
      </c>
      <c r="K42" s="103">
        <f t="shared" ref="K42:Q42" si="0">K26+K27+K28+K32+K33+K34</f>
        <v>643.88</v>
      </c>
      <c r="L42" s="103">
        <f t="shared" si="0"/>
        <v>0.27500000000000002</v>
      </c>
      <c r="M42" s="103">
        <f t="shared" si="0"/>
        <v>9.11</v>
      </c>
      <c r="N42" s="103">
        <f t="shared" si="0"/>
        <v>0.115</v>
      </c>
      <c r="O42" s="103">
        <f t="shared" si="0"/>
        <v>1.6099999999999999</v>
      </c>
      <c r="P42" s="103">
        <f t="shared" si="0"/>
        <v>406.86000000000007</v>
      </c>
      <c r="Q42" s="103">
        <f t="shared" si="0"/>
        <v>421.63000000000005</v>
      </c>
      <c r="R42" s="103">
        <f t="shared" ref="R42:S42" si="1">R26+R27+R28+R33+R34</f>
        <v>64.94</v>
      </c>
      <c r="S42" s="104">
        <f t="shared" si="1"/>
        <v>4.79</v>
      </c>
    </row>
    <row r="43" spans="1:19" ht="0.75" hidden="1" customHeight="1" thickBot="1" x14ac:dyDescent="0.3">
      <c r="A43" s="73"/>
      <c r="B43" s="245"/>
      <c r="C43" s="245"/>
      <c r="D43" s="245"/>
      <c r="E43" s="105"/>
      <c r="F43" s="107"/>
      <c r="G43" s="67"/>
      <c r="H43" s="107"/>
      <c r="I43" s="107"/>
      <c r="J43" s="108"/>
      <c r="K43" s="108"/>
      <c r="L43" s="108"/>
      <c r="M43" s="108"/>
      <c r="N43" s="108"/>
      <c r="O43" s="108"/>
      <c r="P43" s="108"/>
      <c r="Q43" s="108"/>
      <c r="R43" s="108"/>
      <c r="S43" s="109"/>
    </row>
    <row r="44" spans="1:19" ht="15.75" hidden="1" thickBot="1" x14ac:dyDescent="0.3">
      <c r="A44" s="113"/>
      <c r="B44" s="246"/>
      <c r="C44" s="246"/>
      <c r="D44" s="246"/>
      <c r="E44" s="136"/>
      <c r="F44" s="114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7"/>
    </row>
    <row r="45" spans="1:19" ht="12.75" hidden="1" customHeight="1" thickBot="1" x14ac:dyDescent="0.3">
      <c r="A45" s="265"/>
      <c r="B45" s="247"/>
      <c r="C45" s="247"/>
      <c r="D45" s="247"/>
      <c r="E45" s="202"/>
      <c r="F45" s="134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66"/>
    </row>
    <row r="46" spans="1:19" ht="12" hidden="1" customHeight="1" thickBot="1" x14ac:dyDescent="0.3">
      <c r="A46" s="265"/>
      <c r="B46" s="247"/>
      <c r="C46" s="247"/>
      <c r="D46" s="247"/>
      <c r="E46" s="202"/>
      <c r="F46" s="134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66"/>
    </row>
    <row r="47" spans="1:19" ht="12" hidden="1" customHeight="1" thickBot="1" x14ac:dyDescent="0.3">
      <c r="A47" s="265"/>
      <c r="B47" s="247"/>
      <c r="C47" s="247"/>
      <c r="D47" s="247"/>
      <c r="E47" s="202"/>
      <c r="F47" s="134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66"/>
    </row>
    <row r="48" spans="1:19" ht="13.5" hidden="1" customHeight="1" thickBot="1" x14ac:dyDescent="0.3">
      <c r="A48" s="265"/>
      <c r="B48" s="247"/>
      <c r="C48" s="247"/>
      <c r="D48" s="247"/>
      <c r="E48" s="302"/>
      <c r="F48" s="134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66"/>
    </row>
    <row r="49" spans="1:19" ht="12" hidden="1" customHeight="1" thickBot="1" x14ac:dyDescent="0.3">
      <c r="A49" s="265"/>
      <c r="B49" s="247"/>
      <c r="C49" s="247"/>
      <c r="D49" s="247"/>
      <c r="E49" s="202"/>
      <c r="F49" s="134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66"/>
    </row>
    <row r="50" spans="1:19" ht="13.5" hidden="1" customHeight="1" thickBot="1" x14ac:dyDescent="0.3">
      <c r="A50" s="265"/>
      <c r="B50" s="247"/>
      <c r="C50" s="247"/>
      <c r="D50" s="247"/>
      <c r="E50" s="202"/>
      <c r="F50" s="134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66"/>
    </row>
    <row r="51" spans="1:19" ht="14.25" hidden="1" customHeight="1" thickBot="1" x14ac:dyDescent="0.3">
      <c r="A51" s="265"/>
      <c r="B51" s="247"/>
      <c r="C51" s="247"/>
      <c r="D51" s="247"/>
      <c r="E51" s="202"/>
      <c r="F51" s="134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66"/>
    </row>
    <row r="52" spans="1:19" ht="0.75" hidden="1" customHeight="1" x14ac:dyDescent="0.25">
      <c r="A52" s="133"/>
      <c r="B52" s="247"/>
      <c r="C52" s="247"/>
      <c r="D52" s="247"/>
      <c r="E52" s="202"/>
      <c r="F52" s="134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67"/>
    </row>
    <row r="53" spans="1:19" ht="0.75" hidden="1" customHeight="1" x14ac:dyDescent="0.25">
      <c r="A53" s="133"/>
      <c r="B53" s="247"/>
      <c r="C53" s="247"/>
      <c r="D53" s="247"/>
      <c r="E53" s="202"/>
      <c r="F53" s="134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67"/>
    </row>
    <row r="54" spans="1:19" ht="15.75" hidden="1" thickBot="1" x14ac:dyDescent="0.3">
      <c r="A54" s="133"/>
      <c r="B54" s="247"/>
      <c r="C54" s="247"/>
      <c r="D54" s="247"/>
      <c r="E54" s="202"/>
      <c r="F54" s="134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67"/>
    </row>
    <row r="55" spans="1:19" ht="15" hidden="1" customHeight="1" thickBot="1" x14ac:dyDescent="0.3">
      <c r="A55" s="133"/>
      <c r="B55" s="247"/>
      <c r="C55" s="247"/>
      <c r="D55" s="247"/>
      <c r="E55" s="202"/>
      <c r="F55" s="134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67"/>
    </row>
    <row r="56" spans="1:19" ht="3.75" hidden="1" customHeight="1" x14ac:dyDescent="0.25">
      <c r="A56" s="113"/>
      <c r="B56" s="246"/>
      <c r="C56" s="246"/>
      <c r="D56" s="246"/>
      <c r="E56" s="136"/>
      <c r="F56" s="114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7"/>
    </row>
    <row r="57" spans="1:19" ht="37.5" customHeight="1" thickBot="1" x14ac:dyDescent="0.3">
      <c r="A57" s="74"/>
      <c r="B57" s="244"/>
      <c r="C57" s="244"/>
      <c r="D57" s="244"/>
      <c r="E57" s="75"/>
      <c r="F57" s="82"/>
      <c r="G57" s="232" t="s">
        <v>142</v>
      </c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4"/>
    </row>
    <row r="58" spans="1:19" ht="20.25" customHeight="1" x14ac:dyDescent="0.25">
      <c r="A58" s="85" t="s">
        <v>129</v>
      </c>
      <c r="B58" s="240" t="s">
        <v>162</v>
      </c>
      <c r="C58" s="240"/>
      <c r="D58" s="240"/>
      <c r="E58" s="88"/>
      <c r="F58" s="86"/>
      <c r="G58" s="88">
        <v>250</v>
      </c>
      <c r="H58" s="88">
        <v>9.17</v>
      </c>
      <c r="I58" s="88">
        <v>6.79</v>
      </c>
      <c r="J58" s="88">
        <v>15.65</v>
      </c>
      <c r="K58" s="88">
        <v>174.6</v>
      </c>
      <c r="L58" s="88">
        <v>0.14000000000000001</v>
      </c>
      <c r="M58" s="88">
        <v>11.25</v>
      </c>
      <c r="N58" s="88">
        <v>7</v>
      </c>
      <c r="O58" s="88">
        <v>0</v>
      </c>
      <c r="P58" s="88">
        <v>37.229999999999997</v>
      </c>
      <c r="Q58" s="88">
        <v>144.9</v>
      </c>
      <c r="R58" s="88">
        <v>40.94</v>
      </c>
      <c r="S58" s="210">
        <v>1.69</v>
      </c>
    </row>
    <row r="59" spans="1:19" ht="19.5" customHeight="1" x14ac:dyDescent="0.25">
      <c r="A59" s="91" t="s">
        <v>163</v>
      </c>
      <c r="B59" s="242" t="s">
        <v>164</v>
      </c>
      <c r="C59" s="242"/>
      <c r="D59" s="242"/>
      <c r="E59" s="111"/>
      <c r="F59" s="92"/>
      <c r="G59" s="111">
        <v>120</v>
      </c>
      <c r="H59" s="111">
        <v>22.01</v>
      </c>
      <c r="I59" s="111">
        <v>13.7</v>
      </c>
      <c r="J59" s="111">
        <v>6.62</v>
      </c>
      <c r="K59" s="111">
        <v>237.8</v>
      </c>
      <c r="L59" s="111">
        <v>0.14000000000000001</v>
      </c>
      <c r="M59" s="111">
        <v>0.63</v>
      </c>
      <c r="N59" s="111">
        <v>0.1</v>
      </c>
      <c r="O59" s="111">
        <v>5.17</v>
      </c>
      <c r="P59" s="111">
        <v>59.7</v>
      </c>
      <c r="Q59" s="111">
        <v>301.89999999999998</v>
      </c>
      <c r="R59" s="111">
        <v>38.700000000000003</v>
      </c>
      <c r="S59" s="112">
        <v>1.44</v>
      </c>
    </row>
    <row r="60" spans="1:19" ht="18.75" customHeight="1" x14ac:dyDescent="0.25">
      <c r="A60" s="91" t="s">
        <v>179</v>
      </c>
      <c r="B60" s="242" t="s">
        <v>180</v>
      </c>
      <c r="C60" s="242"/>
      <c r="D60" s="242"/>
      <c r="E60" s="111"/>
      <c r="F60" s="92"/>
      <c r="G60" s="111">
        <v>180</v>
      </c>
      <c r="H60" s="111">
        <v>3.84</v>
      </c>
      <c r="I60" s="111">
        <v>7.27</v>
      </c>
      <c r="J60" s="111">
        <v>27.96</v>
      </c>
      <c r="K60" s="111">
        <v>192.55</v>
      </c>
      <c r="L60" s="111">
        <v>1.62</v>
      </c>
      <c r="M60" s="111">
        <v>6.47</v>
      </c>
      <c r="N60" s="111">
        <v>5.3999999999999999E-2</v>
      </c>
      <c r="O60" s="111">
        <v>0.22</v>
      </c>
      <c r="P60" s="111">
        <v>47.95</v>
      </c>
      <c r="Q60" s="213">
        <v>105.66</v>
      </c>
      <c r="R60" s="111">
        <v>33.4</v>
      </c>
      <c r="S60" s="112">
        <v>1.21</v>
      </c>
    </row>
    <row r="61" spans="1:19" ht="15" hidden="1" customHeight="1" x14ac:dyDescent="0.25">
      <c r="A61" s="91"/>
      <c r="B61" s="242" t="s">
        <v>20</v>
      </c>
      <c r="C61" s="242"/>
      <c r="D61" s="242"/>
      <c r="E61" s="111"/>
      <c r="F61" s="92"/>
      <c r="G61" s="111" t="s">
        <v>39</v>
      </c>
      <c r="H61" s="111" t="s">
        <v>21</v>
      </c>
      <c r="I61" s="111" t="s">
        <v>22</v>
      </c>
      <c r="J61" s="111" t="s">
        <v>23</v>
      </c>
      <c r="K61" s="111" t="s">
        <v>24</v>
      </c>
      <c r="L61" s="111" t="s">
        <v>25</v>
      </c>
      <c r="M61" s="111"/>
      <c r="N61" s="111"/>
      <c r="O61" s="111"/>
      <c r="P61" s="111" t="s">
        <v>26</v>
      </c>
      <c r="Q61" s="111" t="s">
        <v>27</v>
      </c>
      <c r="R61" s="111" t="s">
        <v>28</v>
      </c>
      <c r="S61" s="112" t="s">
        <v>29</v>
      </c>
    </row>
    <row r="62" spans="1:19" hidden="1" x14ac:dyDescent="0.25">
      <c r="A62" s="91"/>
      <c r="B62" s="242"/>
      <c r="C62" s="242"/>
      <c r="D62" s="242"/>
      <c r="E62" s="111"/>
      <c r="F62" s="92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19" ht="7.5" hidden="1" customHeight="1" x14ac:dyDescent="0.25">
      <c r="A63" s="91"/>
      <c r="B63" s="242"/>
      <c r="C63" s="242"/>
      <c r="D63" s="242"/>
      <c r="E63" s="111"/>
      <c r="F63" s="92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2"/>
    </row>
    <row r="64" spans="1:19" ht="19.5" customHeight="1" x14ac:dyDescent="0.25">
      <c r="A64" s="118" t="s">
        <v>133</v>
      </c>
      <c r="B64" s="243" t="s">
        <v>79</v>
      </c>
      <c r="C64" s="243"/>
      <c r="D64" s="243"/>
      <c r="E64" s="199"/>
      <c r="F64" s="97"/>
      <c r="G64" s="171">
        <v>100</v>
      </c>
      <c r="H64" s="171">
        <v>3.13</v>
      </c>
      <c r="I64" s="171">
        <v>3.29</v>
      </c>
      <c r="J64" s="171">
        <v>6.99</v>
      </c>
      <c r="K64" s="171">
        <v>77.88</v>
      </c>
      <c r="L64" s="171">
        <v>0.12</v>
      </c>
      <c r="M64" s="171">
        <v>10.9</v>
      </c>
      <c r="N64" s="171">
        <v>0.05</v>
      </c>
      <c r="O64" s="171">
        <v>0.22</v>
      </c>
      <c r="P64" s="171">
        <v>21.8</v>
      </c>
      <c r="Q64" s="171">
        <v>67.599999999999994</v>
      </c>
      <c r="R64" s="171">
        <v>22.9</v>
      </c>
      <c r="S64" s="211">
        <v>0.76</v>
      </c>
    </row>
    <row r="65" spans="1:19" ht="18.75" customHeight="1" x14ac:dyDescent="0.25">
      <c r="A65" s="118" t="s">
        <v>196</v>
      </c>
      <c r="B65" s="243" t="s">
        <v>197</v>
      </c>
      <c r="C65" s="243"/>
      <c r="D65" s="243"/>
      <c r="E65" s="171"/>
      <c r="F65" s="97"/>
      <c r="G65" s="171">
        <v>200</v>
      </c>
      <c r="H65" s="171">
        <v>0.2</v>
      </c>
      <c r="I65" s="171">
        <v>0.1</v>
      </c>
      <c r="J65" s="171">
        <v>10.7</v>
      </c>
      <c r="K65" s="171">
        <v>44</v>
      </c>
      <c r="L65" s="171">
        <v>0.01</v>
      </c>
      <c r="M65" s="171">
        <v>16.5</v>
      </c>
      <c r="N65" s="171">
        <v>0</v>
      </c>
      <c r="O65" s="171">
        <v>0.1</v>
      </c>
      <c r="P65" s="171">
        <v>7.5</v>
      </c>
      <c r="Q65" s="171">
        <v>6.4</v>
      </c>
      <c r="R65" s="171">
        <v>6.1</v>
      </c>
      <c r="S65" s="211">
        <v>0.28999999999999998</v>
      </c>
    </row>
    <row r="66" spans="1:19" ht="18" customHeight="1" x14ac:dyDescent="0.25">
      <c r="A66" s="118" t="s">
        <v>209</v>
      </c>
      <c r="B66" s="243" t="s">
        <v>210</v>
      </c>
      <c r="C66" s="243"/>
      <c r="D66" s="243"/>
      <c r="E66" s="171"/>
      <c r="F66" s="97"/>
      <c r="G66" s="171">
        <v>40</v>
      </c>
      <c r="H66" s="171">
        <v>3.04</v>
      </c>
      <c r="I66" s="171">
        <v>0.32</v>
      </c>
      <c r="J66" s="171">
        <v>19.68</v>
      </c>
      <c r="K66" s="171">
        <v>93.6</v>
      </c>
      <c r="L66" s="171">
        <v>4.3999999999999997E-2</v>
      </c>
      <c r="M66" s="171">
        <v>0</v>
      </c>
      <c r="N66" s="171">
        <v>0</v>
      </c>
      <c r="O66" s="171">
        <v>0.44</v>
      </c>
      <c r="P66" s="171">
        <v>8</v>
      </c>
      <c r="Q66" s="171">
        <v>26</v>
      </c>
      <c r="R66" s="171">
        <v>5.6</v>
      </c>
      <c r="S66" s="211">
        <v>0.44</v>
      </c>
    </row>
    <row r="67" spans="1:19" ht="19.5" customHeight="1" thickBot="1" x14ac:dyDescent="0.3">
      <c r="A67" s="118" t="s">
        <v>211</v>
      </c>
      <c r="B67" s="243" t="s">
        <v>212</v>
      </c>
      <c r="C67" s="243"/>
      <c r="D67" s="243"/>
      <c r="E67" s="171"/>
      <c r="F67" s="97"/>
      <c r="G67" s="171">
        <v>30</v>
      </c>
      <c r="H67" s="171">
        <v>2.04</v>
      </c>
      <c r="I67" s="171">
        <v>0.39</v>
      </c>
      <c r="J67" s="171">
        <v>11.94</v>
      </c>
      <c r="K67" s="171">
        <v>59.4</v>
      </c>
      <c r="L67" s="171">
        <v>5.3999999999999999E-2</v>
      </c>
      <c r="M67" s="171">
        <v>0</v>
      </c>
      <c r="N67" s="171">
        <v>0</v>
      </c>
      <c r="O67" s="171">
        <v>0.42</v>
      </c>
      <c r="P67" s="171">
        <v>14.1</v>
      </c>
      <c r="Q67" s="171">
        <v>47.1</v>
      </c>
      <c r="R67" s="171">
        <v>14.1</v>
      </c>
      <c r="S67" s="211">
        <v>1.17</v>
      </c>
    </row>
    <row r="68" spans="1:19" ht="23.25" customHeight="1" thickBot="1" x14ac:dyDescent="0.3">
      <c r="A68" s="234" t="s">
        <v>138</v>
      </c>
      <c r="B68" s="82"/>
      <c r="C68" s="82"/>
      <c r="D68" s="101"/>
      <c r="E68" s="75"/>
      <c r="F68" s="102"/>
      <c r="G68" s="103">
        <f t="shared" ref="G68:S68" si="2">G58+G59+G60+G64+G65+G66+G67</f>
        <v>920</v>
      </c>
      <c r="H68" s="103">
        <f t="shared" si="2"/>
        <v>43.43</v>
      </c>
      <c r="I68" s="103">
        <f t="shared" si="2"/>
        <v>31.86</v>
      </c>
      <c r="J68" s="103">
        <f t="shared" si="2"/>
        <v>99.539999999999992</v>
      </c>
      <c r="K68" s="103">
        <f t="shared" si="2"/>
        <v>879.83</v>
      </c>
      <c r="L68" s="103">
        <f t="shared" si="2"/>
        <v>2.1279999999999997</v>
      </c>
      <c r="M68" s="103">
        <f t="shared" si="2"/>
        <v>45.75</v>
      </c>
      <c r="N68" s="103">
        <f t="shared" si="2"/>
        <v>7.2039999999999997</v>
      </c>
      <c r="O68" s="103">
        <f t="shared" si="2"/>
        <v>6.5699999999999994</v>
      </c>
      <c r="P68" s="103">
        <f t="shared" si="2"/>
        <v>196.28</v>
      </c>
      <c r="Q68" s="103">
        <f t="shared" si="2"/>
        <v>699.56</v>
      </c>
      <c r="R68" s="103">
        <f t="shared" si="2"/>
        <v>161.73999999999998</v>
      </c>
      <c r="S68" s="104">
        <f t="shared" si="2"/>
        <v>7</v>
      </c>
    </row>
    <row r="69" spans="1:19" ht="16.5" hidden="1" thickBot="1" x14ac:dyDescent="0.3">
      <c r="A69" s="268"/>
      <c r="B69" s="128"/>
      <c r="C69" s="128"/>
      <c r="D69" s="127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269"/>
    </row>
    <row r="70" spans="1:19" ht="16.5" hidden="1" customHeight="1" thickBot="1" x14ac:dyDescent="0.3">
      <c r="A70" s="293"/>
      <c r="B70" s="294"/>
      <c r="C70" s="294"/>
      <c r="D70" s="295"/>
      <c r="E70" s="294"/>
      <c r="F70" s="294"/>
      <c r="G70" s="280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6"/>
    </row>
    <row r="71" spans="1:19" ht="12.75" hidden="1" customHeight="1" thickBot="1" x14ac:dyDescent="0.3">
      <c r="A71" s="265"/>
      <c r="B71" s="134"/>
      <c r="C71" s="134"/>
      <c r="D71" s="201"/>
      <c r="E71" s="134"/>
      <c r="F71" s="134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66"/>
    </row>
    <row r="72" spans="1:19" ht="12.75" hidden="1" customHeight="1" thickBot="1" x14ac:dyDescent="0.3">
      <c r="A72" s="265"/>
      <c r="B72" s="134"/>
      <c r="C72" s="134"/>
      <c r="D72" s="201"/>
      <c r="E72" s="207"/>
      <c r="F72" s="134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66"/>
    </row>
    <row r="73" spans="1:19" ht="12.75" hidden="1" customHeight="1" x14ac:dyDescent="0.25">
      <c r="A73" s="265"/>
      <c r="B73" s="134"/>
      <c r="C73" s="134"/>
      <c r="D73" s="134"/>
      <c r="E73" s="134"/>
      <c r="F73" s="134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67"/>
    </row>
    <row r="74" spans="1:19" ht="14.25" hidden="1" customHeight="1" thickBot="1" x14ac:dyDescent="0.3">
      <c r="A74" s="265"/>
      <c r="B74" s="134"/>
      <c r="C74" s="134"/>
      <c r="D74" s="134"/>
      <c r="E74" s="134"/>
      <c r="F74" s="134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67"/>
    </row>
    <row r="75" spans="1:19" ht="15.75" hidden="1" thickBot="1" x14ac:dyDescent="0.3">
      <c r="A75" s="85"/>
      <c r="B75" s="86"/>
      <c r="C75" s="86"/>
      <c r="D75" s="86"/>
      <c r="E75" s="86"/>
      <c r="F75" s="86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0"/>
    </row>
    <row r="76" spans="1:19" ht="3" hidden="1" customHeight="1" thickBot="1" x14ac:dyDescent="0.3">
      <c r="A76" s="91"/>
      <c r="B76" s="92"/>
      <c r="C76" s="92"/>
      <c r="D76" s="92"/>
      <c r="E76" s="92"/>
      <c r="F76" s="92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5"/>
    </row>
    <row r="77" spans="1:19" ht="15.75" hidden="1" thickBot="1" x14ac:dyDescent="0.3">
      <c r="A77" s="118"/>
      <c r="B77" s="97"/>
      <c r="C77" s="97"/>
      <c r="D77" s="97"/>
      <c r="E77" s="97"/>
      <c r="F77" s="97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100"/>
    </row>
    <row r="78" spans="1:19" ht="15.75" hidden="1" thickBot="1" x14ac:dyDescent="0.3">
      <c r="A78" s="118"/>
      <c r="B78" s="97"/>
      <c r="C78" s="97"/>
      <c r="D78" s="97"/>
      <c r="E78" s="97"/>
      <c r="F78" s="97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100"/>
    </row>
    <row r="79" spans="1:19" ht="15.75" hidden="1" thickBot="1" x14ac:dyDescent="0.3">
      <c r="A79" s="118"/>
      <c r="B79" s="97"/>
      <c r="C79" s="97"/>
      <c r="D79" s="97"/>
      <c r="E79" s="97"/>
      <c r="F79" s="97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100"/>
    </row>
    <row r="80" spans="1:19" ht="15.75" hidden="1" thickBot="1" x14ac:dyDescent="0.3">
      <c r="A80" s="118"/>
      <c r="B80" s="97"/>
      <c r="C80" s="97"/>
      <c r="D80" s="97"/>
      <c r="E80" s="97"/>
      <c r="F80" s="97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100"/>
    </row>
    <row r="81" spans="1:19" ht="33" customHeight="1" thickBot="1" x14ac:dyDescent="0.3">
      <c r="A81" s="235" t="s">
        <v>139</v>
      </c>
      <c r="B81" s="82"/>
      <c r="C81" s="82"/>
      <c r="D81" s="82"/>
      <c r="E81" s="82"/>
      <c r="F81" s="102"/>
      <c r="G81" s="237">
        <f>G42+G68</f>
        <v>1490</v>
      </c>
      <c r="H81" s="237">
        <f>H42+H68</f>
        <v>76.81</v>
      </c>
      <c r="I81" s="237">
        <f>I42+I68</f>
        <v>46.6</v>
      </c>
      <c r="J81" s="237">
        <f>J429+J68</f>
        <v>99.539999999999992</v>
      </c>
      <c r="K81" s="237">
        <f t="shared" ref="K81:S81" si="3">K42+K68</f>
        <v>1523.71</v>
      </c>
      <c r="L81" s="237">
        <f t="shared" si="3"/>
        <v>2.4029999999999996</v>
      </c>
      <c r="M81" s="237">
        <f t="shared" si="3"/>
        <v>54.86</v>
      </c>
      <c r="N81" s="237">
        <f t="shared" si="3"/>
        <v>7.319</v>
      </c>
      <c r="O81" s="237">
        <f t="shared" si="3"/>
        <v>8.18</v>
      </c>
      <c r="P81" s="237">
        <f t="shared" si="3"/>
        <v>603.1400000000001</v>
      </c>
      <c r="Q81" s="237">
        <f t="shared" si="3"/>
        <v>1121.19</v>
      </c>
      <c r="R81" s="237">
        <f t="shared" si="3"/>
        <v>226.67999999999998</v>
      </c>
      <c r="S81" s="238">
        <f t="shared" si="3"/>
        <v>11.79</v>
      </c>
    </row>
    <row r="82" spans="1:19" ht="15.75" x14ac:dyDescent="0.25">
      <c r="A82" s="200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ht="17.25" customHeight="1" x14ac:dyDescent="0.25">
      <c r="A83" s="138"/>
    </row>
  </sheetData>
  <pageMargins left="0" right="0" top="0" bottom="0" header="0" footer="0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topLeftCell="A4" workbookViewId="0">
      <selection activeCell="E78" sqref="E78"/>
    </sheetView>
  </sheetViews>
  <sheetFormatPr defaultRowHeight="15" x14ac:dyDescent="0.25"/>
  <cols>
    <col min="1" max="1" width="7.140625" style="3" customWidth="1"/>
    <col min="2" max="3" width="9.140625" style="3"/>
    <col min="4" max="4" width="12.28515625" style="3" customWidth="1"/>
    <col min="5" max="5" width="11.5703125" style="3" customWidth="1"/>
    <col min="6" max="6" width="6.85546875" style="3" hidden="1" customWidth="1"/>
    <col min="7" max="7" width="8.42578125" style="3" customWidth="1"/>
    <col min="8" max="8" width="7.42578125" style="3" customWidth="1"/>
    <col min="9" max="9" width="6.7109375" style="3" customWidth="1"/>
    <col min="10" max="10" width="7" style="3" customWidth="1"/>
    <col min="11" max="11" width="7.85546875" style="3" customWidth="1"/>
    <col min="12" max="12" width="7.28515625" style="3" customWidth="1"/>
    <col min="13" max="13" width="7.140625" style="3" customWidth="1"/>
    <col min="14" max="14" width="7.28515625" style="3" customWidth="1"/>
    <col min="15" max="15" width="6.85546875" style="3" customWidth="1"/>
    <col min="16" max="16" width="7.7109375" style="3" customWidth="1"/>
    <col min="17" max="17" width="7.42578125" style="3" customWidth="1"/>
    <col min="18" max="18" width="7.28515625" style="3" customWidth="1"/>
    <col min="19" max="19" width="7" style="3" customWidth="1"/>
    <col min="20" max="16384" width="9.140625" style="3"/>
  </cols>
  <sheetData>
    <row r="1" spans="1:19" ht="3" hidden="1" customHeight="1" thickBot="1" x14ac:dyDescent="0.3">
      <c r="G1" s="34"/>
    </row>
    <row r="2" spans="1:19" ht="16.5" hidden="1" customHeight="1" x14ac:dyDescent="0.25">
      <c r="E2" s="33"/>
    </row>
    <row r="3" spans="1:19" ht="0.75" hidden="1" customHeight="1" x14ac:dyDescent="0.25">
      <c r="A3" s="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50.25" customHeight="1" thickBot="1" x14ac:dyDescent="0.3">
      <c r="A4" s="286" t="s">
        <v>0</v>
      </c>
      <c r="B4" s="48"/>
      <c r="C4" s="48"/>
      <c r="D4" s="261" t="s">
        <v>51</v>
      </c>
      <c r="E4" s="48"/>
      <c r="F4" s="48"/>
      <c r="G4" s="48"/>
      <c r="H4" s="301"/>
      <c r="I4" s="301"/>
      <c r="J4" s="48"/>
      <c r="K4" s="48"/>
      <c r="L4" s="48"/>
      <c r="M4" s="48"/>
      <c r="N4" s="48"/>
      <c r="O4" s="48"/>
      <c r="P4" s="48"/>
      <c r="Q4" s="48"/>
      <c r="R4" s="48"/>
      <c r="S4" s="49"/>
    </row>
    <row r="5" spans="1:19" ht="12.75" hidden="1" customHeight="1" x14ac:dyDescent="0.25">
      <c r="A5" s="144" t="s">
        <v>2</v>
      </c>
      <c r="B5" s="145"/>
      <c r="C5" s="146" t="s">
        <v>3</v>
      </c>
      <c r="D5" s="146"/>
      <c r="E5" s="146"/>
      <c r="F5" s="147" t="s">
        <v>4</v>
      </c>
      <c r="G5" s="148" t="s">
        <v>5</v>
      </c>
      <c r="H5" s="149" t="s">
        <v>58</v>
      </c>
      <c r="I5" s="150"/>
      <c r="J5" s="151"/>
      <c r="K5" s="152" t="s">
        <v>6</v>
      </c>
      <c r="L5" s="153" t="s">
        <v>57</v>
      </c>
      <c r="M5" s="154"/>
      <c r="N5" s="155"/>
      <c r="O5" s="156"/>
      <c r="P5" s="149" t="s">
        <v>56</v>
      </c>
      <c r="Q5" s="154"/>
      <c r="R5" s="155"/>
      <c r="S5" s="157"/>
    </row>
    <row r="6" spans="1:19" ht="12" hidden="1" customHeight="1" x14ac:dyDescent="0.25">
      <c r="A6" s="158" t="s">
        <v>46</v>
      </c>
      <c r="B6" s="159" t="s">
        <v>59</v>
      </c>
      <c r="C6" s="160"/>
      <c r="D6" s="160"/>
      <c r="E6" s="160"/>
      <c r="F6" s="161" t="s">
        <v>7</v>
      </c>
      <c r="G6" s="162" t="s">
        <v>45</v>
      </c>
      <c r="H6" s="163" t="s">
        <v>8</v>
      </c>
      <c r="I6" s="164" t="s">
        <v>9</v>
      </c>
      <c r="J6" s="165" t="s">
        <v>10</v>
      </c>
      <c r="K6" s="166" t="s">
        <v>11</v>
      </c>
      <c r="L6" s="163" t="s">
        <v>12</v>
      </c>
      <c r="M6" s="164" t="s">
        <v>13</v>
      </c>
      <c r="N6" s="164" t="s">
        <v>14</v>
      </c>
      <c r="O6" s="164" t="s">
        <v>15</v>
      </c>
      <c r="P6" s="164" t="s">
        <v>16</v>
      </c>
      <c r="Q6" s="164" t="s">
        <v>17</v>
      </c>
      <c r="R6" s="164" t="s">
        <v>18</v>
      </c>
      <c r="S6" s="167" t="s">
        <v>19</v>
      </c>
    </row>
    <row r="7" spans="1:19" ht="20.25" customHeight="1" thickBot="1" x14ac:dyDescent="0.3">
      <c r="A7" s="137">
        <v>1</v>
      </c>
      <c r="B7" s="74"/>
      <c r="C7" s="75">
        <v>2</v>
      </c>
      <c r="D7" s="75"/>
      <c r="E7" s="76"/>
      <c r="F7" s="75"/>
      <c r="G7" s="77">
        <v>3</v>
      </c>
      <c r="H7" s="78">
        <v>4</v>
      </c>
      <c r="I7" s="78">
        <v>5</v>
      </c>
      <c r="J7" s="78">
        <v>6</v>
      </c>
      <c r="K7" s="79">
        <v>7</v>
      </c>
      <c r="L7" s="78">
        <v>8</v>
      </c>
      <c r="M7" s="78">
        <v>9</v>
      </c>
      <c r="N7" s="78">
        <v>10</v>
      </c>
      <c r="O7" s="78">
        <v>11</v>
      </c>
      <c r="P7" s="78">
        <v>12</v>
      </c>
      <c r="Q7" s="78">
        <v>13</v>
      </c>
      <c r="R7" s="78">
        <v>14</v>
      </c>
      <c r="S7" s="80">
        <v>15</v>
      </c>
    </row>
    <row r="8" spans="1:19" ht="15.75" customHeight="1" x14ac:dyDescent="0.25">
      <c r="A8" s="222"/>
      <c r="B8" s="134"/>
      <c r="C8" s="134"/>
      <c r="D8" s="134"/>
      <c r="E8" s="134"/>
      <c r="F8" s="223"/>
      <c r="G8" s="224"/>
      <c r="H8" s="256"/>
      <c r="I8" s="226"/>
      <c r="J8" s="226"/>
      <c r="K8" s="223"/>
      <c r="L8" s="223"/>
      <c r="M8" s="227"/>
      <c r="N8" s="227"/>
      <c r="O8" s="227"/>
      <c r="P8" s="227"/>
      <c r="Q8" s="227"/>
      <c r="R8" s="227"/>
      <c r="S8" s="228"/>
    </row>
    <row r="9" spans="1:19" ht="12.75" hidden="1" customHeight="1" x14ac:dyDescent="0.25">
      <c r="A9" s="265"/>
      <c r="B9" s="134"/>
      <c r="C9" s="134"/>
      <c r="D9" s="202"/>
      <c r="E9" s="202"/>
      <c r="F9" s="134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66"/>
    </row>
    <row r="10" spans="1:19" ht="13.5" hidden="1" customHeight="1" x14ac:dyDescent="0.25">
      <c r="A10" s="265"/>
      <c r="B10" s="134"/>
      <c r="C10" s="134"/>
      <c r="D10" s="201"/>
      <c r="E10" s="202"/>
      <c r="F10" s="134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66"/>
    </row>
    <row r="11" spans="1:19" ht="14.25" hidden="1" customHeight="1" x14ac:dyDescent="0.25">
      <c r="A11" s="265"/>
      <c r="B11" s="134"/>
      <c r="C11" s="134"/>
      <c r="D11" s="201"/>
      <c r="E11" s="201"/>
      <c r="F11" s="134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66"/>
    </row>
    <row r="12" spans="1:19" ht="0.75" hidden="1" customHeight="1" x14ac:dyDescent="0.25">
      <c r="A12" s="265"/>
      <c r="B12" s="134"/>
      <c r="C12" s="134"/>
      <c r="D12" s="201"/>
      <c r="E12" s="201"/>
      <c r="F12" s="134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66"/>
    </row>
    <row r="13" spans="1:19" ht="14.25" hidden="1" customHeight="1" x14ac:dyDescent="0.25">
      <c r="A13" s="265"/>
      <c r="B13" s="134"/>
      <c r="C13" s="134"/>
      <c r="D13" s="201"/>
      <c r="E13" s="201"/>
      <c r="F13" s="134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66"/>
    </row>
    <row r="14" spans="1:19" ht="13.5" hidden="1" customHeight="1" x14ac:dyDescent="0.25">
      <c r="A14" s="265"/>
      <c r="B14" s="134"/>
      <c r="C14" s="134"/>
      <c r="D14" s="201"/>
      <c r="E14" s="201"/>
      <c r="F14" s="134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66"/>
    </row>
    <row r="15" spans="1:19" hidden="1" x14ac:dyDescent="0.25">
      <c r="A15" s="265"/>
      <c r="B15" s="134"/>
      <c r="C15" s="134"/>
      <c r="D15" s="201"/>
      <c r="E15" s="201"/>
      <c r="F15" s="134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66"/>
    </row>
    <row r="16" spans="1:19" hidden="1" x14ac:dyDescent="0.25">
      <c r="A16" s="265"/>
      <c r="B16" s="134"/>
      <c r="C16" s="134"/>
      <c r="D16" s="201"/>
      <c r="E16" s="201"/>
      <c r="F16" s="134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66"/>
    </row>
    <row r="17" spans="1:19" hidden="1" x14ac:dyDescent="0.25">
      <c r="A17" s="265"/>
      <c r="B17" s="134"/>
      <c r="C17" s="134"/>
      <c r="D17" s="201"/>
      <c r="E17" s="201"/>
      <c r="F17" s="134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66"/>
    </row>
    <row r="18" spans="1:19" hidden="1" x14ac:dyDescent="0.25">
      <c r="A18" s="265"/>
      <c r="B18" s="134"/>
      <c r="C18" s="134"/>
      <c r="D18" s="201"/>
      <c r="E18" s="201"/>
      <c r="F18" s="134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66"/>
    </row>
    <row r="19" spans="1:19" ht="4.5" hidden="1" customHeight="1" x14ac:dyDescent="0.25">
      <c r="A19" s="265"/>
      <c r="B19" s="134"/>
      <c r="C19" s="134"/>
      <c r="D19" s="201"/>
      <c r="E19" s="201"/>
      <c r="F19" s="134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66"/>
    </row>
    <row r="20" spans="1:19" ht="15" hidden="1" customHeight="1" x14ac:dyDescent="0.25">
      <c r="A20" s="265"/>
      <c r="B20" s="134"/>
      <c r="C20" s="134"/>
      <c r="D20" s="201"/>
      <c r="E20" s="201"/>
      <c r="F20" s="134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66"/>
    </row>
    <row r="21" spans="1:19" ht="0.75" hidden="1" customHeight="1" x14ac:dyDescent="0.25">
      <c r="A21" s="133"/>
      <c r="B21" s="134"/>
      <c r="C21" s="134"/>
      <c r="D21" s="201"/>
      <c r="E21" s="201"/>
      <c r="F21" s="134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67"/>
    </row>
    <row r="22" spans="1:19" ht="15.75" hidden="1" customHeight="1" x14ac:dyDescent="0.25">
      <c r="A22" s="133"/>
      <c r="B22" s="134"/>
      <c r="C22" s="134"/>
      <c r="D22" s="201"/>
      <c r="E22" s="201"/>
      <c r="F22" s="134"/>
      <c r="G22" s="206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67"/>
    </row>
    <row r="23" spans="1:19" ht="23.25" customHeight="1" thickBot="1" x14ac:dyDescent="0.3">
      <c r="A23" s="73"/>
      <c r="B23" s="81"/>
      <c r="C23" s="81"/>
      <c r="D23" s="170"/>
      <c r="E23" s="105"/>
      <c r="F23" s="106"/>
      <c r="G23" s="231" t="s">
        <v>135</v>
      </c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</row>
    <row r="24" spans="1:19" ht="16.5" customHeight="1" x14ac:dyDescent="0.25">
      <c r="A24" s="85" t="s">
        <v>61</v>
      </c>
      <c r="B24" s="240" t="s">
        <v>44</v>
      </c>
      <c r="C24" s="86" t="s">
        <v>62</v>
      </c>
      <c r="D24" s="241"/>
      <c r="E24" s="88"/>
      <c r="F24" s="86"/>
      <c r="G24" s="88">
        <v>15</v>
      </c>
      <c r="H24" s="88">
        <v>4.5</v>
      </c>
      <c r="I24" s="88">
        <v>5.7</v>
      </c>
      <c r="J24" s="88">
        <v>0</v>
      </c>
      <c r="K24" s="88">
        <v>74.599999999999994</v>
      </c>
      <c r="L24" s="88">
        <v>6.7000000000000004E-2</v>
      </c>
      <c r="M24" s="88">
        <v>0.12</v>
      </c>
      <c r="N24" s="88">
        <v>3.3000000000000002E-2</v>
      </c>
      <c r="O24" s="88">
        <v>0.08</v>
      </c>
      <c r="P24" s="88">
        <v>140</v>
      </c>
      <c r="Q24" s="88">
        <v>14</v>
      </c>
      <c r="R24" s="88">
        <v>6.6</v>
      </c>
      <c r="S24" s="210">
        <v>0.16</v>
      </c>
    </row>
    <row r="25" spans="1:19" ht="18" customHeight="1" x14ac:dyDescent="0.25">
      <c r="A25" s="91" t="s">
        <v>167</v>
      </c>
      <c r="B25" s="242" t="s">
        <v>168</v>
      </c>
      <c r="C25" s="242"/>
      <c r="D25" s="242"/>
      <c r="E25" s="111"/>
      <c r="F25" s="92"/>
      <c r="G25" s="111">
        <v>200</v>
      </c>
      <c r="H25" s="111">
        <v>7.55</v>
      </c>
      <c r="I25" s="111">
        <v>6.95</v>
      </c>
      <c r="J25" s="111">
        <v>33.4</v>
      </c>
      <c r="K25" s="111">
        <v>226.4</v>
      </c>
      <c r="L25" s="111">
        <v>0.12</v>
      </c>
      <c r="M25" s="111">
        <v>1.44</v>
      </c>
      <c r="N25" s="111">
        <v>41</v>
      </c>
      <c r="O25" s="111">
        <v>0.72</v>
      </c>
      <c r="P25" s="111">
        <v>170.21</v>
      </c>
      <c r="Q25" s="111">
        <v>249.28</v>
      </c>
      <c r="R25" s="111">
        <v>37.229999999999997</v>
      </c>
      <c r="S25" s="112">
        <v>0.93</v>
      </c>
    </row>
    <row r="26" spans="1:19" ht="18" customHeight="1" x14ac:dyDescent="0.25">
      <c r="A26" s="91" t="s">
        <v>209</v>
      </c>
      <c r="B26" s="242" t="s">
        <v>210</v>
      </c>
      <c r="C26" s="242"/>
      <c r="D26" s="242"/>
      <c r="E26" s="93"/>
      <c r="F26" s="92"/>
      <c r="G26" s="111">
        <v>30</v>
      </c>
      <c r="H26" s="111">
        <v>2.2799999999999998</v>
      </c>
      <c r="I26" s="111">
        <v>0.24</v>
      </c>
      <c r="J26" s="111">
        <v>14.76</v>
      </c>
      <c r="K26" s="111">
        <v>70.2</v>
      </c>
      <c r="L26" s="111">
        <v>3.3000000000000002E-2</v>
      </c>
      <c r="M26" s="111">
        <v>0</v>
      </c>
      <c r="N26" s="111">
        <v>0</v>
      </c>
      <c r="O26" s="111">
        <v>0.33</v>
      </c>
      <c r="P26" s="111">
        <v>6</v>
      </c>
      <c r="Q26" s="111">
        <v>19.5</v>
      </c>
      <c r="R26" s="111">
        <v>4.2</v>
      </c>
      <c r="S26" s="112">
        <v>0.33</v>
      </c>
    </row>
    <row r="27" spans="1:19" ht="18" customHeight="1" x14ac:dyDescent="0.25">
      <c r="A27" s="91" t="s">
        <v>211</v>
      </c>
      <c r="B27" s="242" t="s">
        <v>212</v>
      </c>
      <c r="C27" s="242"/>
      <c r="D27" s="242"/>
      <c r="E27" s="93"/>
      <c r="F27" s="92"/>
      <c r="G27" s="111">
        <v>30</v>
      </c>
      <c r="H27" s="111">
        <v>2.04</v>
      </c>
      <c r="I27" s="111">
        <v>0.39</v>
      </c>
      <c r="J27" s="111">
        <v>11.94</v>
      </c>
      <c r="K27" s="111">
        <v>59.4</v>
      </c>
      <c r="L27" s="111">
        <v>5.3999999999999999E-2</v>
      </c>
      <c r="M27" s="111">
        <v>0</v>
      </c>
      <c r="N27" s="111">
        <v>0</v>
      </c>
      <c r="O27" s="111">
        <v>0.42</v>
      </c>
      <c r="P27" s="111">
        <v>14.1</v>
      </c>
      <c r="Q27" s="111">
        <v>47.1</v>
      </c>
      <c r="R27" s="111">
        <v>14.1</v>
      </c>
      <c r="S27" s="112">
        <v>1.17</v>
      </c>
    </row>
    <row r="28" spans="1:19" ht="17.25" customHeight="1" x14ac:dyDescent="0.25">
      <c r="A28" s="91" t="s">
        <v>115</v>
      </c>
      <c r="B28" s="242" t="s">
        <v>73</v>
      </c>
      <c r="C28" s="242"/>
      <c r="D28" s="242"/>
      <c r="E28" s="93"/>
      <c r="F28" s="92"/>
      <c r="G28" s="111">
        <v>200</v>
      </c>
      <c r="H28" s="111">
        <v>3.77</v>
      </c>
      <c r="I28" s="111">
        <v>3.93</v>
      </c>
      <c r="J28" s="111">
        <v>25.95</v>
      </c>
      <c r="K28" s="111">
        <v>153.91999999999999</v>
      </c>
      <c r="L28" s="111">
        <v>0.4</v>
      </c>
      <c r="M28" s="111">
        <v>1.3</v>
      </c>
      <c r="N28" s="111">
        <v>0.02</v>
      </c>
      <c r="O28" s="111">
        <v>0.01</v>
      </c>
      <c r="P28" s="111">
        <v>124.44</v>
      </c>
      <c r="Q28" s="111">
        <v>109.65</v>
      </c>
      <c r="R28" s="111">
        <v>26.75</v>
      </c>
      <c r="S28" s="112">
        <v>0.82</v>
      </c>
    </row>
    <row r="29" spans="1:19" hidden="1" x14ac:dyDescent="0.25">
      <c r="A29" s="91"/>
      <c r="B29" s="242"/>
      <c r="C29" s="242"/>
      <c r="D29" s="242"/>
      <c r="E29" s="93"/>
      <c r="F29" s="92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</row>
    <row r="30" spans="1:19" ht="0.75" hidden="1" customHeight="1" x14ac:dyDescent="0.25">
      <c r="A30" s="91"/>
      <c r="B30" s="242"/>
      <c r="C30" s="242"/>
      <c r="D30" s="242"/>
      <c r="E30" s="93"/>
      <c r="F30" s="92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</row>
    <row r="31" spans="1:19" ht="18" customHeight="1" thickBot="1" x14ac:dyDescent="0.3">
      <c r="A31" s="91" t="s">
        <v>145</v>
      </c>
      <c r="B31" s="242" t="s">
        <v>146</v>
      </c>
      <c r="C31" s="242"/>
      <c r="D31" s="242"/>
      <c r="E31" s="93"/>
      <c r="F31" s="92"/>
      <c r="G31" s="111">
        <v>100</v>
      </c>
      <c r="H31" s="111">
        <v>0.4</v>
      </c>
      <c r="I31" s="111">
        <v>0.4</v>
      </c>
      <c r="J31" s="111">
        <v>9.8000000000000007</v>
      </c>
      <c r="K31" s="111">
        <v>44</v>
      </c>
      <c r="L31" s="111">
        <v>0.03</v>
      </c>
      <c r="M31" s="111">
        <v>7</v>
      </c>
      <c r="N31" s="111">
        <v>0</v>
      </c>
      <c r="O31" s="111">
        <v>0.2</v>
      </c>
      <c r="P31" s="111">
        <v>16.100000000000001</v>
      </c>
      <c r="Q31" s="111">
        <v>11</v>
      </c>
      <c r="R31" s="111">
        <v>9</v>
      </c>
      <c r="S31" s="112">
        <v>2.21</v>
      </c>
    </row>
    <row r="32" spans="1:19" ht="0.75" hidden="1" customHeight="1" x14ac:dyDescent="0.25">
      <c r="A32" s="110"/>
      <c r="B32" s="242"/>
      <c r="C32" s="242"/>
      <c r="D32" s="242"/>
      <c r="E32" s="93"/>
      <c r="F32" s="92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/>
    </row>
    <row r="33" spans="1:19" ht="15.75" hidden="1" thickBot="1" x14ac:dyDescent="0.3">
      <c r="A33" s="110"/>
      <c r="B33" s="242" t="s">
        <v>40</v>
      </c>
      <c r="C33" s="242"/>
      <c r="D33" s="242"/>
      <c r="E33" s="93"/>
      <c r="F33" s="92"/>
      <c r="G33" s="94" t="s">
        <v>41</v>
      </c>
      <c r="H33" s="94" t="s">
        <v>38</v>
      </c>
      <c r="I33" s="94"/>
      <c r="J33" s="94" t="s">
        <v>42</v>
      </c>
      <c r="K33" s="94" t="s">
        <v>43</v>
      </c>
      <c r="L33" s="94" t="s">
        <v>31</v>
      </c>
      <c r="M33" s="94" t="s">
        <v>32</v>
      </c>
      <c r="N33" s="94"/>
      <c r="O33" s="94" t="s">
        <v>33</v>
      </c>
      <c r="P33" s="94" t="s">
        <v>34</v>
      </c>
      <c r="Q33" s="94" t="s">
        <v>35</v>
      </c>
      <c r="R33" s="94" t="s">
        <v>36</v>
      </c>
      <c r="S33" s="95" t="s">
        <v>37</v>
      </c>
    </row>
    <row r="34" spans="1:19" ht="12.75" hidden="1" customHeight="1" x14ac:dyDescent="0.25">
      <c r="A34" s="110"/>
      <c r="B34" s="242"/>
      <c r="C34" s="242"/>
      <c r="D34" s="242"/>
      <c r="E34" s="93"/>
      <c r="F34" s="92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</row>
    <row r="35" spans="1:19" ht="15.75" hidden="1" thickBot="1" x14ac:dyDescent="0.3">
      <c r="A35" s="110"/>
      <c r="B35" s="242"/>
      <c r="C35" s="242"/>
      <c r="D35" s="242"/>
      <c r="E35" s="93"/>
      <c r="F35" s="92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ht="15.75" hidden="1" thickBot="1" x14ac:dyDescent="0.3">
      <c r="A36" s="110"/>
      <c r="B36" s="242"/>
      <c r="C36" s="242"/>
      <c r="D36" s="242"/>
      <c r="E36" s="93"/>
      <c r="F36" s="92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</row>
    <row r="37" spans="1:19" ht="15.75" hidden="1" thickBot="1" x14ac:dyDescent="0.3">
      <c r="A37" s="110"/>
      <c r="B37" s="242"/>
      <c r="C37" s="242"/>
      <c r="D37" s="242"/>
      <c r="E37" s="93"/>
      <c r="F37" s="92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/>
    </row>
    <row r="38" spans="1:19" ht="0.75" hidden="1" customHeight="1" thickBot="1" x14ac:dyDescent="0.3">
      <c r="A38" s="96"/>
      <c r="B38" s="243"/>
      <c r="C38" s="243"/>
      <c r="D38" s="243"/>
      <c r="E38" s="98"/>
      <c r="F38" s="97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</row>
    <row r="39" spans="1:19" ht="22.5" customHeight="1" thickBot="1" x14ac:dyDescent="0.3">
      <c r="A39" s="234" t="s">
        <v>137</v>
      </c>
      <c r="B39" s="244"/>
      <c r="C39" s="244"/>
      <c r="D39" s="244"/>
      <c r="E39" s="101"/>
      <c r="F39" s="102"/>
      <c r="G39" s="103">
        <f t="shared" ref="G39:S39" si="0">G24+G25+G26+G27+G28+G31</f>
        <v>575</v>
      </c>
      <c r="H39" s="103">
        <f t="shared" si="0"/>
        <v>20.54</v>
      </c>
      <c r="I39" s="103">
        <f t="shared" si="0"/>
        <v>17.61</v>
      </c>
      <c r="J39" s="103">
        <f t="shared" si="0"/>
        <v>95.85</v>
      </c>
      <c r="K39" s="103">
        <f>K24+K25+K26+K27+K28+K31</f>
        <v>628.52</v>
      </c>
      <c r="L39" s="103">
        <f t="shared" si="0"/>
        <v>0.70400000000000007</v>
      </c>
      <c r="M39" s="103">
        <f t="shared" si="0"/>
        <v>9.86</v>
      </c>
      <c r="N39" s="103">
        <f t="shared" si="0"/>
        <v>41.053000000000004</v>
      </c>
      <c r="O39" s="103">
        <f t="shared" si="0"/>
        <v>1.7599999999999998</v>
      </c>
      <c r="P39" s="103">
        <f t="shared" si="0"/>
        <v>470.85000000000008</v>
      </c>
      <c r="Q39" s="103">
        <f t="shared" si="0"/>
        <v>450.53</v>
      </c>
      <c r="R39" s="103">
        <f t="shared" si="0"/>
        <v>97.88</v>
      </c>
      <c r="S39" s="104">
        <f t="shared" si="0"/>
        <v>5.6199999999999992</v>
      </c>
    </row>
    <row r="40" spans="1:19" ht="16.5" hidden="1" customHeight="1" thickBot="1" x14ac:dyDescent="0.3">
      <c r="A40" s="73"/>
      <c r="B40" s="245"/>
      <c r="C40" s="245"/>
      <c r="D40" s="245"/>
      <c r="E40" s="105"/>
      <c r="F40" s="107"/>
      <c r="G40" s="67"/>
      <c r="H40" s="107"/>
      <c r="I40" s="107"/>
      <c r="J40" s="108"/>
      <c r="K40" s="108"/>
      <c r="L40" s="108"/>
      <c r="M40" s="108"/>
      <c r="N40" s="108"/>
      <c r="O40" s="108"/>
      <c r="P40" s="108"/>
      <c r="Q40" s="108"/>
      <c r="R40" s="108"/>
      <c r="S40" s="109"/>
    </row>
    <row r="41" spans="1:19" ht="3" hidden="1" customHeight="1" x14ac:dyDescent="0.25">
      <c r="A41" s="113"/>
      <c r="B41" s="246"/>
      <c r="C41" s="246"/>
      <c r="D41" s="246"/>
      <c r="E41" s="115"/>
      <c r="F41" s="114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7"/>
    </row>
    <row r="42" spans="1:19" ht="13.5" hidden="1" customHeight="1" thickBot="1" x14ac:dyDescent="0.3">
      <c r="A42" s="265"/>
      <c r="B42" s="247"/>
      <c r="C42" s="247"/>
      <c r="D42" s="247"/>
      <c r="E42" s="202"/>
      <c r="F42" s="134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66"/>
    </row>
    <row r="43" spans="1:19" ht="13.5" hidden="1" customHeight="1" thickBot="1" x14ac:dyDescent="0.3">
      <c r="A43" s="265"/>
      <c r="B43" s="247"/>
      <c r="C43" s="247"/>
      <c r="D43" s="247"/>
      <c r="E43" s="202"/>
      <c r="F43" s="134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66"/>
    </row>
    <row r="44" spans="1:19" ht="13.5" hidden="1" customHeight="1" x14ac:dyDescent="0.25">
      <c r="A44" s="265"/>
      <c r="B44" s="247"/>
      <c r="C44" s="247"/>
      <c r="D44" s="247"/>
      <c r="E44" s="201"/>
      <c r="F44" s="134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66"/>
    </row>
    <row r="45" spans="1:19" ht="13.5" hidden="1" customHeight="1" thickBot="1" x14ac:dyDescent="0.3">
      <c r="A45" s="265"/>
      <c r="B45" s="247"/>
      <c r="C45" s="247"/>
      <c r="D45" s="247"/>
      <c r="E45" s="292"/>
      <c r="F45" s="134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66"/>
    </row>
    <row r="46" spans="1:19" ht="14.25" hidden="1" customHeight="1" thickBot="1" x14ac:dyDescent="0.3">
      <c r="A46" s="265"/>
      <c r="B46" s="247"/>
      <c r="C46" s="247"/>
      <c r="D46" s="247"/>
      <c r="E46" s="201"/>
      <c r="F46" s="134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66"/>
    </row>
    <row r="47" spans="1:19" ht="12.75" hidden="1" customHeight="1" thickBot="1" x14ac:dyDescent="0.3">
      <c r="A47" s="265"/>
      <c r="B47" s="247"/>
      <c r="C47" s="247"/>
      <c r="D47" s="247"/>
      <c r="E47" s="201"/>
      <c r="F47" s="134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66"/>
    </row>
    <row r="48" spans="1:19" ht="14.25" hidden="1" customHeight="1" thickBot="1" x14ac:dyDescent="0.3">
      <c r="A48" s="133"/>
      <c r="B48" s="247"/>
      <c r="C48" s="247"/>
      <c r="D48" s="247"/>
      <c r="E48" s="201"/>
      <c r="F48" s="134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66"/>
    </row>
    <row r="49" spans="1:19" ht="0.75" hidden="1" customHeight="1" x14ac:dyDescent="0.25">
      <c r="A49" s="133"/>
      <c r="B49" s="247"/>
      <c r="C49" s="247"/>
      <c r="D49" s="247"/>
      <c r="E49" s="201"/>
      <c r="F49" s="134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67"/>
    </row>
    <row r="50" spans="1:19" ht="0.75" hidden="1" customHeight="1" x14ac:dyDescent="0.25">
      <c r="A50" s="133"/>
      <c r="B50" s="247"/>
      <c r="C50" s="247"/>
      <c r="D50" s="247"/>
      <c r="E50" s="201"/>
      <c r="F50" s="134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67"/>
    </row>
    <row r="51" spans="1:19" ht="15.75" hidden="1" thickBot="1" x14ac:dyDescent="0.3">
      <c r="A51" s="133"/>
      <c r="B51" s="247"/>
      <c r="C51" s="247"/>
      <c r="D51" s="247"/>
      <c r="E51" s="201"/>
      <c r="F51" s="134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67"/>
    </row>
    <row r="52" spans="1:19" ht="15" hidden="1" customHeight="1" thickBot="1" x14ac:dyDescent="0.3">
      <c r="A52" s="133"/>
      <c r="B52" s="247"/>
      <c r="C52" s="247"/>
      <c r="D52" s="247"/>
      <c r="E52" s="201"/>
      <c r="F52" s="134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67"/>
    </row>
    <row r="53" spans="1:19" ht="0.75" hidden="1" customHeight="1" thickBot="1" x14ac:dyDescent="0.3">
      <c r="A53" s="113"/>
      <c r="B53" s="246"/>
      <c r="C53" s="246"/>
      <c r="D53" s="246"/>
      <c r="E53" s="115"/>
      <c r="F53" s="114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7"/>
    </row>
    <row r="54" spans="1:19" ht="38.25" customHeight="1" thickBot="1" x14ac:dyDescent="0.3">
      <c r="A54" s="74"/>
      <c r="B54" s="244"/>
      <c r="C54" s="244"/>
      <c r="D54" s="244"/>
      <c r="E54" s="101"/>
      <c r="F54" s="82"/>
      <c r="G54" s="232" t="s">
        <v>140</v>
      </c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4"/>
    </row>
    <row r="55" spans="1:19" ht="20.25" customHeight="1" x14ac:dyDescent="0.25">
      <c r="A55" s="85" t="s">
        <v>130</v>
      </c>
      <c r="B55" s="240" t="s">
        <v>119</v>
      </c>
      <c r="C55" s="240"/>
      <c r="D55" s="240"/>
      <c r="E55" s="88"/>
      <c r="F55" s="86"/>
      <c r="G55" s="88">
        <v>250</v>
      </c>
      <c r="H55" s="88">
        <v>1.59</v>
      </c>
      <c r="I55" s="88">
        <v>4.99</v>
      </c>
      <c r="J55" s="88">
        <v>9.15</v>
      </c>
      <c r="K55" s="88">
        <v>95.25</v>
      </c>
      <c r="L55" s="88">
        <v>7.0000000000000007E-2</v>
      </c>
      <c r="M55" s="88">
        <v>10.38</v>
      </c>
      <c r="N55" s="88">
        <v>0</v>
      </c>
      <c r="O55" s="88">
        <v>0</v>
      </c>
      <c r="P55" s="88">
        <v>34.85</v>
      </c>
      <c r="Q55" s="88">
        <v>49.28</v>
      </c>
      <c r="R55" s="88">
        <v>20.75</v>
      </c>
      <c r="S55" s="210">
        <v>0.78</v>
      </c>
    </row>
    <row r="56" spans="1:19" ht="18.75" customHeight="1" x14ac:dyDescent="0.25">
      <c r="A56" s="91" t="s">
        <v>150</v>
      </c>
      <c r="B56" s="242" t="s">
        <v>151</v>
      </c>
      <c r="C56" s="242"/>
      <c r="D56" s="242"/>
      <c r="E56" s="111"/>
      <c r="F56" s="92"/>
      <c r="G56" s="111">
        <v>120</v>
      </c>
      <c r="H56" s="111">
        <v>22.68</v>
      </c>
      <c r="I56" s="111">
        <v>15.72</v>
      </c>
      <c r="J56" s="111">
        <v>8.64</v>
      </c>
      <c r="K56" s="111">
        <v>267.60000000000002</v>
      </c>
      <c r="L56" s="111">
        <v>0.17</v>
      </c>
      <c r="M56" s="111">
        <v>1.92</v>
      </c>
      <c r="N56" s="111">
        <v>106.3</v>
      </c>
      <c r="O56" s="111">
        <v>3.9</v>
      </c>
      <c r="P56" s="111">
        <v>242.76</v>
      </c>
      <c r="Q56" s="111">
        <v>232.3</v>
      </c>
      <c r="R56" s="111">
        <v>38.880000000000003</v>
      </c>
      <c r="S56" s="112">
        <v>1.89</v>
      </c>
    </row>
    <row r="57" spans="1:19" ht="0.75" hidden="1" customHeight="1" x14ac:dyDescent="0.25">
      <c r="A57" s="91"/>
      <c r="B57" s="242"/>
      <c r="C57" s="242"/>
      <c r="D57" s="242"/>
      <c r="E57" s="93"/>
      <c r="F57" s="92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2"/>
    </row>
    <row r="58" spans="1:19" ht="15" hidden="1" customHeight="1" x14ac:dyDescent="0.25">
      <c r="A58" s="91"/>
      <c r="B58" s="242" t="s">
        <v>20</v>
      </c>
      <c r="C58" s="242"/>
      <c r="D58" s="242"/>
      <c r="E58" s="93"/>
      <c r="F58" s="92"/>
      <c r="G58" s="111" t="s">
        <v>39</v>
      </c>
      <c r="H58" s="111" t="s">
        <v>21</v>
      </c>
      <c r="I58" s="111" t="s">
        <v>22</v>
      </c>
      <c r="J58" s="111" t="s">
        <v>23</v>
      </c>
      <c r="K58" s="111" t="s">
        <v>24</v>
      </c>
      <c r="L58" s="111" t="s">
        <v>25</v>
      </c>
      <c r="M58" s="111"/>
      <c r="N58" s="111"/>
      <c r="O58" s="111"/>
      <c r="P58" s="111" t="s">
        <v>26</v>
      </c>
      <c r="Q58" s="111" t="s">
        <v>27</v>
      </c>
      <c r="R58" s="111" t="s">
        <v>28</v>
      </c>
      <c r="S58" s="112" t="s">
        <v>29</v>
      </c>
    </row>
    <row r="59" spans="1:19" hidden="1" x14ac:dyDescent="0.25">
      <c r="A59" s="91"/>
      <c r="B59" s="242"/>
      <c r="C59" s="242"/>
      <c r="D59" s="242"/>
      <c r="E59" s="93"/>
      <c r="F59" s="92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2"/>
    </row>
    <row r="60" spans="1:19" ht="18" customHeight="1" x14ac:dyDescent="0.25">
      <c r="A60" s="91" t="s">
        <v>152</v>
      </c>
      <c r="B60" s="242" t="s">
        <v>153</v>
      </c>
      <c r="C60" s="242"/>
      <c r="D60" s="242"/>
      <c r="E60" s="93"/>
      <c r="F60" s="92"/>
      <c r="G60" s="111">
        <v>200</v>
      </c>
      <c r="H60" s="111">
        <v>3.81</v>
      </c>
      <c r="I60" s="111">
        <v>5.76</v>
      </c>
      <c r="J60" s="111">
        <v>30.69</v>
      </c>
      <c r="K60" s="111">
        <v>198.8</v>
      </c>
      <c r="L60" s="111">
        <v>2</v>
      </c>
      <c r="M60" s="111">
        <v>28</v>
      </c>
      <c r="N60" s="111">
        <v>0</v>
      </c>
      <c r="O60" s="111">
        <v>0</v>
      </c>
      <c r="P60" s="111">
        <v>19.5</v>
      </c>
      <c r="Q60" s="111">
        <v>106.3</v>
      </c>
      <c r="R60" s="111">
        <v>39.1</v>
      </c>
      <c r="S60" s="112">
        <v>1.53</v>
      </c>
    </row>
    <row r="61" spans="1:19" ht="18" customHeight="1" x14ac:dyDescent="0.25">
      <c r="A61" s="118" t="s">
        <v>78</v>
      </c>
      <c r="B61" s="243" t="s">
        <v>207</v>
      </c>
      <c r="C61" s="243"/>
      <c r="D61" s="243"/>
      <c r="E61" s="333" t="s">
        <v>208</v>
      </c>
      <c r="F61" s="97"/>
      <c r="G61" s="171">
        <v>100</v>
      </c>
      <c r="H61" s="171">
        <v>1.1200000000000001</v>
      </c>
      <c r="I61" s="171">
        <v>3.75</v>
      </c>
      <c r="J61" s="171">
        <v>6.22</v>
      </c>
      <c r="K61" s="171">
        <v>66.42</v>
      </c>
      <c r="L61" s="171">
        <v>0.03</v>
      </c>
      <c r="M61" s="171">
        <v>24.98</v>
      </c>
      <c r="N61" s="171">
        <v>0.03</v>
      </c>
      <c r="O61" s="171">
        <v>0.16</v>
      </c>
      <c r="P61" s="171">
        <v>54.48</v>
      </c>
      <c r="Q61" s="171">
        <v>35.909999999999997</v>
      </c>
      <c r="R61" s="171">
        <v>17.79</v>
      </c>
      <c r="S61" s="211">
        <v>0.68</v>
      </c>
    </row>
    <row r="62" spans="1:19" ht="18.75" customHeight="1" x14ac:dyDescent="0.25">
      <c r="A62" s="118" t="s">
        <v>186</v>
      </c>
      <c r="B62" s="243" t="s">
        <v>187</v>
      </c>
      <c r="C62" s="243"/>
      <c r="D62" s="243"/>
      <c r="E62" s="98"/>
      <c r="F62" s="97"/>
      <c r="G62" s="171">
        <v>200</v>
      </c>
      <c r="H62" s="171">
        <v>0.25</v>
      </c>
      <c r="I62" s="171">
        <v>0.2</v>
      </c>
      <c r="J62" s="171">
        <v>25.35</v>
      </c>
      <c r="K62" s="171">
        <v>104.07</v>
      </c>
      <c r="L62" s="171">
        <v>0.02</v>
      </c>
      <c r="M62" s="171">
        <v>7.8</v>
      </c>
      <c r="N62" s="171">
        <v>0</v>
      </c>
      <c r="O62" s="171">
        <v>0.11</v>
      </c>
      <c r="P62" s="171">
        <v>11.4</v>
      </c>
      <c r="Q62" s="171">
        <v>7.04</v>
      </c>
      <c r="R62" s="171">
        <v>5.34</v>
      </c>
      <c r="S62" s="211">
        <v>1.2</v>
      </c>
    </row>
    <row r="63" spans="1:19" ht="20.25" customHeight="1" x14ac:dyDescent="0.25">
      <c r="A63" s="118" t="s">
        <v>209</v>
      </c>
      <c r="B63" s="243" t="s">
        <v>210</v>
      </c>
      <c r="C63" s="243"/>
      <c r="D63" s="243"/>
      <c r="E63" s="98"/>
      <c r="F63" s="97"/>
      <c r="G63" s="171">
        <v>40</v>
      </c>
      <c r="H63" s="171">
        <v>3.04</v>
      </c>
      <c r="I63" s="171">
        <v>0.32</v>
      </c>
      <c r="J63" s="171">
        <v>19.68</v>
      </c>
      <c r="K63" s="171">
        <v>93.6</v>
      </c>
      <c r="L63" s="171">
        <v>4.3999999999999997E-2</v>
      </c>
      <c r="M63" s="171">
        <v>0</v>
      </c>
      <c r="N63" s="171">
        <v>0</v>
      </c>
      <c r="O63" s="171">
        <v>0.44</v>
      </c>
      <c r="P63" s="171">
        <v>8</v>
      </c>
      <c r="Q63" s="171">
        <v>26</v>
      </c>
      <c r="R63" s="171">
        <v>5.6</v>
      </c>
      <c r="S63" s="211">
        <v>0.44</v>
      </c>
    </row>
    <row r="64" spans="1:19" ht="18.75" customHeight="1" thickBot="1" x14ac:dyDescent="0.3">
      <c r="A64" s="96" t="s">
        <v>211</v>
      </c>
      <c r="B64" s="243" t="s">
        <v>212</v>
      </c>
      <c r="C64" s="243"/>
      <c r="D64" s="243"/>
      <c r="E64" s="98"/>
      <c r="F64" s="97"/>
      <c r="G64" s="171">
        <v>30</v>
      </c>
      <c r="H64" s="171">
        <v>2.04</v>
      </c>
      <c r="I64" s="171">
        <v>0.39</v>
      </c>
      <c r="J64" s="171">
        <v>11.94</v>
      </c>
      <c r="K64" s="171">
        <v>59.4</v>
      </c>
      <c r="L64" s="171">
        <v>5.3999999999999999E-2</v>
      </c>
      <c r="M64" s="171">
        <v>0</v>
      </c>
      <c r="N64" s="171">
        <v>0</v>
      </c>
      <c r="O64" s="171">
        <v>0.42</v>
      </c>
      <c r="P64" s="171">
        <v>14.1</v>
      </c>
      <c r="Q64" s="171">
        <v>47.1</v>
      </c>
      <c r="R64" s="171">
        <v>14.1</v>
      </c>
      <c r="S64" s="211">
        <v>1.17</v>
      </c>
    </row>
    <row r="65" spans="1:19" ht="24.75" customHeight="1" thickBot="1" x14ac:dyDescent="0.3">
      <c r="A65" s="233" t="s">
        <v>138</v>
      </c>
      <c r="B65" s="82"/>
      <c r="C65" s="82"/>
      <c r="D65" s="101"/>
      <c r="E65" s="101"/>
      <c r="F65" s="102"/>
      <c r="G65" s="103">
        <f t="shared" ref="G65:S65" si="1">G55+G56+G60+G61+G62+G63+G64</f>
        <v>940</v>
      </c>
      <c r="H65" s="103">
        <f t="shared" si="1"/>
        <v>34.53</v>
      </c>
      <c r="I65" s="103">
        <f t="shared" si="1"/>
        <v>31.13</v>
      </c>
      <c r="J65" s="103">
        <f t="shared" si="1"/>
        <v>111.67000000000002</v>
      </c>
      <c r="K65" s="103">
        <f t="shared" si="1"/>
        <v>885.1400000000001</v>
      </c>
      <c r="L65" s="103">
        <f t="shared" si="1"/>
        <v>2.3879999999999999</v>
      </c>
      <c r="M65" s="103">
        <f t="shared" si="1"/>
        <v>73.08</v>
      </c>
      <c r="N65" s="103">
        <f t="shared" si="1"/>
        <v>106.33</v>
      </c>
      <c r="O65" s="103">
        <f t="shared" si="1"/>
        <v>5.03</v>
      </c>
      <c r="P65" s="103">
        <f t="shared" si="1"/>
        <v>385.09000000000003</v>
      </c>
      <c r="Q65" s="103">
        <f t="shared" si="1"/>
        <v>503.93000000000012</v>
      </c>
      <c r="R65" s="103">
        <f t="shared" si="1"/>
        <v>141.56</v>
      </c>
      <c r="S65" s="104">
        <f t="shared" si="1"/>
        <v>7.69</v>
      </c>
    </row>
    <row r="66" spans="1:19" ht="15.75" hidden="1" x14ac:dyDescent="0.25">
      <c r="A66" s="268"/>
      <c r="B66" s="128"/>
      <c r="C66" s="128"/>
      <c r="D66" s="127"/>
      <c r="E66" s="127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269"/>
    </row>
    <row r="67" spans="1:19" ht="15.75" hidden="1" customHeight="1" x14ac:dyDescent="0.25">
      <c r="A67" s="293"/>
      <c r="B67" s="294"/>
      <c r="C67" s="294"/>
      <c r="D67" s="295"/>
      <c r="E67" s="295"/>
      <c r="F67" s="294"/>
      <c r="G67" s="280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6"/>
    </row>
    <row r="68" spans="1:19" ht="12.75" hidden="1" customHeight="1" x14ac:dyDescent="0.25">
      <c r="A68" s="265"/>
      <c r="B68" s="134"/>
      <c r="C68" s="134"/>
      <c r="D68" s="201"/>
      <c r="E68" s="202"/>
      <c r="F68" s="134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66"/>
    </row>
    <row r="69" spans="1:19" ht="12.75" hidden="1" customHeight="1" x14ac:dyDescent="0.25">
      <c r="A69" s="265"/>
      <c r="B69" s="134"/>
      <c r="C69" s="134"/>
      <c r="D69" s="201"/>
      <c r="E69" s="202"/>
      <c r="F69" s="134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66"/>
    </row>
    <row r="70" spans="1:19" ht="12.75" hidden="1" customHeight="1" x14ac:dyDescent="0.25">
      <c r="A70" s="265"/>
      <c r="B70" s="134"/>
      <c r="C70" s="134"/>
      <c r="D70" s="201"/>
      <c r="E70" s="202"/>
      <c r="F70" s="134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66"/>
    </row>
    <row r="71" spans="1:19" ht="12" hidden="1" customHeight="1" thickBot="1" x14ac:dyDescent="0.3">
      <c r="A71" s="265"/>
      <c r="B71" s="134"/>
      <c r="C71" s="134"/>
      <c r="D71" s="201"/>
      <c r="E71" s="202"/>
      <c r="F71" s="134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66"/>
    </row>
    <row r="72" spans="1:19" ht="3" hidden="1" customHeight="1" thickBot="1" x14ac:dyDescent="0.3">
      <c r="A72" s="265"/>
      <c r="B72" s="134"/>
      <c r="C72" s="134"/>
      <c r="D72" s="201"/>
      <c r="E72" s="202"/>
      <c r="F72" s="134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66"/>
    </row>
    <row r="73" spans="1:19" hidden="1" x14ac:dyDescent="0.25">
      <c r="A73" s="265"/>
      <c r="B73" s="134"/>
      <c r="C73" s="134"/>
      <c r="D73" s="201"/>
      <c r="E73" s="202"/>
      <c r="F73" s="134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66"/>
    </row>
    <row r="74" spans="1:19" hidden="1" x14ac:dyDescent="0.25">
      <c r="A74" s="265"/>
      <c r="B74" s="134"/>
      <c r="C74" s="134"/>
      <c r="D74" s="201"/>
      <c r="E74" s="202"/>
      <c r="F74" s="134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66"/>
    </row>
    <row r="75" spans="1:19" hidden="1" x14ac:dyDescent="0.25">
      <c r="A75" s="265"/>
      <c r="B75" s="134"/>
      <c r="C75" s="134"/>
      <c r="D75" s="201"/>
      <c r="E75" s="202"/>
      <c r="F75" s="134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66"/>
    </row>
    <row r="76" spans="1:19" hidden="1" x14ac:dyDescent="0.25">
      <c r="A76" s="265"/>
      <c r="B76" s="134"/>
      <c r="C76" s="134"/>
      <c r="D76" s="201"/>
      <c r="E76" s="202"/>
      <c r="F76" s="134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66"/>
    </row>
    <row r="77" spans="1:19" ht="12.75" hidden="1" customHeight="1" x14ac:dyDescent="0.25">
      <c r="A77" s="133"/>
      <c r="B77" s="134"/>
      <c r="C77" s="134"/>
      <c r="D77" s="201"/>
      <c r="E77" s="202"/>
      <c r="F77" s="134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66"/>
    </row>
    <row r="78" spans="1:19" ht="35.25" customHeight="1" thickBot="1" x14ac:dyDescent="0.3">
      <c r="A78" s="298" t="s">
        <v>139</v>
      </c>
      <c r="B78" s="81"/>
      <c r="C78" s="81"/>
      <c r="D78" s="170"/>
      <c r="E78" s="81"/>
      <c r="F78" s="297"/>
      <c r="G78" s="299">
        <f>G39+G65</f>
        <v>1515</v>
      </c>
      <c r="H78" s="299">
        <f>H39++H65</f>
        <v>55.07</v>
      </c>
      <c r="I78" s="299">
        <f t="shared" ref="I78:S78" si="2">I39+I65</f>
        <v>48.739999999999995</v>
      </c>
      <c r="J78" s="299">
        <f t="shared" si="2"/>
        <v>207.52</v>
      </c>
      <c r="K78" s="299">
        <f t="shared" si="2"/>
        <v>1513.66</v>
      </c>
      <c r="L78" s="299">
        <f t="shared" si="2"/>
        <v>3.0920000000000001</v>
      </c>
      <c r="M78" s="299">
        <f t="shared" si="2"/>
        <v>82.94</v>
      </c>
      <c r="N78" s="299">
        <f t="shared" si="2"/>
        <v>147.38300000000001</v>
      </c>
      <c r="O78" s="299">
        <f t="shared" si="2"/>
        <v>6.79</v>
      </c>
      <c r="P78" s="299">
        <f t="shared" si="2"/>
        <v>855.94</v>
      </c>
      <c r="Q78" s="299">
        <f t="shared" si="2"/>
        <v>954.46</v>
      </c>
      <c r="R78" s="299">
        <f t="shared" si="2"/>
        <v>239.44</v>
      </c>
      <c r="S78" s="300">
        <f t="shared" si="2"/>
        <v>13.309999999999999</v>
      </c>
    </row>
    <row r="79" spans="1:19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ht="16.5" customHeight="1" x14ac:dyDescent="0.25">
      <c r="A80" s="138"/>
    </row>
  </sheetData>
  <pageMargins left="0" right="0" top="0" bottom="0" header="0" footer="0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topLeftCell="A4" workbookViewId="0">
      <selection activeCell="G62" sqref="G62"/>
    </sheetView>
  </sheetViews>
  <sheetFormatPr defaultRowHeight="15" x14ac:dyDescent="0.25"/>
  <cols>
    <col min="1" max="1" width="6.85546875" style="3" customWidth="1"/>
    <col min="2" max="3" width="9.140625" style="3"/>
    <col min="4" max="4" width="15.28515625" style="3" customWidth="1"/>
    <col min="5" max="5" width="11.85546875" style="3" customWidth="1"/>
    <col min="6" max="6" width="0.140625" style="3" hidden="1" customWidth="1"/>
    <col min="7" max="7" width="7.7109375" style="3" customWidth="1"/>
    <col min="8" max="8" width="7.140625" style="3" customWidth="1"/>
    <col min="9" max="9" width="7" style="3" customWidth="1"/>
    <col min="10" max="10" width="7.28515625" style="3" customWidth="1"/>
    <col min="11" max="11" width="7.7109375" style="3" customWidth="1"/>
    <col min="12" max="12" width="6.7109375" style="3" customWidth="1"/>
    <col min="13" max="13" width="6.85546875" style="3" customWidth="1"/>
    <col min="14" max="14" width="7.28515625" style="3" customWidth="1"/>
    <col min="15" max="15" width="6.85546875" style="3" customWidth="1"/>
    <col min="16" max="16" width="7.42578125" style="3" customWidth="1"/>
    <col min="17" max="17" width="7.28515625" style="3" customWidth="1"/>
    <col min="18" max="18" width="6.7109375" style="3" customWidth="1"/>
    <col min="19" max="19" width="6.42578125" style="3" customWidth="1"/>
    <col min="20" max="16384" width="9.140625" style="3"/>
  </cols>
  <sheetData>
    <row r="1" spans="1:19" ht="9.75" hidden="1" customHeight="1" thickBot="1" x14ac:dyDescent="0.3">
      <c r="G1" s="34"/>
    </row>
    <row r="2" spans="1:19" ht="16.5" hidden="1" customHeight="1" x14ac:dyDescent="0.25">
      <c r="E2" s="33"/>
    </row>
    <row r="3" spans="1:19" ht="9" hidden="1" customHeight="1" x14ac:dyDescent="0.25">
      <c r="A3" s="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48.75" customHeight="1" thickBot="1" x14ac:dyDescent="0.3">
      <c r="A4" s="286" t="s">
        <v>64</v>
      </c>
      <c r="B4" s="48"/>
      <c r="C4" s="48"/>
      <c r="D4" s="261" t="s">
        <v>52</v>
      </c>
      <c r="E4" s="48"/>
      <c r="F4" s="48"/>
      <c r="G4" s="48"/>
      <c r="H4" s="301"/>
      <c r="I4" s="301"/>
      <c r="J4" s="48"/>
      <c r="K4" s="48"/>
      <c r="L4" s="48"/>
      <c r="M4" s="48"/>
      <c r="N4" s="48"/>
      <c r="O4" s="48"/>
      <c r="P4" s="48"/>
      <c r="Q4" s="48"/>
      <c r="R4" s="48"/>
      <c r="S4" s="49"/>
    </row>
    <row r="5" spans="1:19" ht="12.75" hidden="1" customHeight="1" x14ac:dyDescent="0.25">
      <c r="A5" s="144" t="s">
        <v>2</v>
      </c>
      <c r="B5" s="145"/>
      <c r="C5" s="146" t="s">
        <v>3</v>
      </c>
      <c r="D5" s="146"/>
      <c r="E5" s="146"/>
      <c r="F5" s="147" t="s">
        <v>4</v>
      </c>
      <c r="G5" s="148" t="s">
        <v>5</v>
      </c>
      <c r="H5" s="149" t="s">
        <v>58</v>
      </c>
      <c r="I5" s="150"/>
      <c r="J5" s="151"/>
      <c r="K5" s="152" t="s">
        <v>6</v>
      </c>
      <c r="L5" s="153" t="s">
        <v>57</v>
      </c>
      <c r="M5" s="154"/>
      <c r="N5" s="155"/>
      <c r="O5" s="156"/>
      <c r="P5" s="149" t="s">
        <v>56</v>
      </c>
      <c r="Q5" s="154"/>
      <c r="R5" s="155"/>
      <c r="S5" s="157"/>
    </row>
    <row r="6" spans="1:19" ht="12" hidden="1" customHeight="1" x14ac:dyDescent="0.25">
      <c r="A6" s="158" t="s">
        <v>46</v>
      </c>
      <c r="B6" s="159" t="s">
        <v>59</v>
      </c>
      <c r="C6" s="160"/>
      <c r="D6" s="160"/>
      <c r="E6" s="160"/>
      <c r="F6" s="161" t="s">
        <v>7</v>
      </c>
      <c r="G6" s="162" t="s">
        <v>45</v>
      </c>
      <c r="H6" s="163" t="s">
        <v>8</v>
      </c>
      <c r="I6" s="164" t="s">
        <v>9</v>
      </c>
      <c r="J6" s="165" t="s">
        <v>10</v>
      </c>
      <c r="K6" s="166" t="s">
        <v>11</v>
      </c>
      <c r="L6" s="163" t="s">
        <v>12</v>
      </c>
      <c r="M6" s="164" t="s">
        <v>13</v>
      </c>
      <c r="N6" s="164" t="s">
        <v>14</v>
      </c>
      <c r="O6" s="164" t="s">
        <v>15</v>
      </c>
      <c r="P6" s="164" t="s">
        <v>16</v>
      </c>
      <c r="Q6" s="164" t="s">
        <v>17</v>
      </c>
      <c r="R6" s="164" t="s">
        <v>18</v>
      </c>
      <c r="S6" s="167" t="s">
        <v>19</v>
      </c>
    </row>
    <row r="7" spans="1:19" ht="21" customHeight="1" thickBot="1" x14ac:dyDescent="0.3">
      <c r="A7" s="198">
        <v>1</v>
      </c>
      <c r="B7" s="168"/>
      <c r="C7" s="58">
        <v>2</v>
      </c>
      <c r="D7" s="58"/>
      <c r="E7" s="194"/>
      <c r="F7" s="58"/>
      <c r="G7" s="195">
        <v>3</v>
      </c>
      <c r="H7" s="196">
        <v>4</v>
      </c>
      <c r="I7" s="196">
        <v>5</v>
      </c>
      <c r="J7" s="196">
        <v>6</v>
      </c>
      <c r="K7" s="164">
        <v>7</v>
      </c>
      <c r="L7" s="196">
        <v>8</v>
      </c>
      <c r="M7" s="196">
        <v>9</v>
      </c>
      <c r="N7" s="196">
        <v>10</v>
      </c>
      <c r="O7" s="196">
        <v>11</v>
      </c>
      <c r="P7" s="196">
        <v>12</v>
      </c>
      <c r="Q7" s="196">
        <v>13</v>
      </c>
      <c r="R7" s="196">
        <v>14</v>
      </c>
      <c r="S7" s="197">
        <v>15</v>
      </c>
    </row>
    <row r="8" spans="1:19" ht="17.25" customHeight="1" x14ac:dyDescent="0.25">
      <c r="A8" s="222"/>
      <c r="B8" s="134"/>
      <c r="C8" s="134"/>
      <c r="D8" s="134"/>
      <c r="E8" s="134"/>
      <c r="F8" s="223"/>
      <c r="G8" s="224"/>
      <c r="H8" s="256"/>
      <c r="I8" s="226"/>
      <c r="J8" s="226"/>
      <c r="K8" s="223"/>
      <c r="L8" s="223"/>
      <c r="M8" s="227"/>
      <c r="N8" s="227"/>
      <c r="O8" s="227"/>
      <c r="P8" s="227"/>
      <c r="Q8" s="227"/>
      <c r="R8" s="227"/>
      <c r="S8" s="228"/>
    </row>
    <row r="9" spans="1:19" ht="12.75" hidden="1" customHeight="1" x14ac:dyDescent="0.25">
      <c r="A9" s="265"/>
      <c r="B9" s="134"/>
      <c r="C9" s="134"/>
      <c r="D9" s="202"/>
      <c r="E9" s="202"/>
      <c r="F9" s="134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66"/>
    </row>
    <row r="10" spans="1:19" ht="12.75" hidden="1" customHeight="1" x14ac:dyDescent="0.25">
      <c r="A10" s="265"/>
      <c r="B10" s="134"/>
      <c r="C10" s="134"/>
      <c r="D10" s="202"/>
      <c r="E10" s="202"/>
      <c r="F10" s="134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66"/>
    </row>
    <row r="11" spans="1:19" ht="12.75" hidden="1" customHeight="1" x14ac:dyDescent="0.25">
      <c r="A11" s="265"/>
      <c r="B11" s="134"/>
      <c r="C11" s="134"/>
      <c r="D11" s="201"/>
      <c r="E11" s="201"/>
      <c r="F11" s="134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66"/>
    </row>
    <row r="12" spans="1:19" hidden="1" x14ac:dyDescent="0.25">
      <c r="A12" s="265"/>
      <c r="B12" s="134"/>
      <c r="C12" s="134"/>
      <c r="D12" s="201"/>
      <c r="E12" s="201"/>
      <c r="F12" s="134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66"/>
    </row>
    <row r="13" spans="1:19" ht="13.5" hidden="1" customHeight="1" x14ac:dyDescent="0.25">
      <c r="A13" s="265"/>
      <c r="B13" s="134"/>
      <c r="C13" s="134"/>
      <c r="D13" s="201"/>
      <c r="E13" s="201"/>
      <c r="F13" s="134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66"/>
    </row>
    <row r="14" spans="1:19" hidden="1" x14ac:dyDescent="0.25">
      <c r="A14" s="265"/>
      <c r="B14" s="134"/>
      <c r="C14" s="134"/>
      <c r="D14" s="201"/>
      <c r="E14" s="201"/>
      <c r="F14" s="134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66"/>
    </row>
    <row r="15" spans="1:19" hidden="1" x14ac:dyDescent="0.25">
      <c r="A15" s="265"/>
      <c r="B15" s="134"/>
      <c r="C15" s="134"/>
      <c r="D15" s="201"/>
      <c r="E15" s="201"/>
      <c r="F15" s="134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66"/>
    </row>
    <row r="16" spans="1:19" hidden="1" x14ac:dyDescent="0.25">
      <c r="A16" s="265"/>
      <c r="B16" s="134"/>
      <c r="C16" s="134"/>
      <c r="D16" s="201"/>
      <c r="E16" s="201"/>
      <c r="F16" s="134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66"/>
    </row>
    <row r="17" spans="1:19" hidden="1" x14ac:dyDescent="0.25">
      <c r="A17" s="265"/>
      <c r="B17" s="134"/>
      <c r="C17" s="134"/>
      <c r="D17" s="201"/>
      <c r="E17" s="201"/>
      <c r="F17" s="134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66"/>
    </row>
    <row r="18" spans="1:19" ht="4.5" hidden="1" customHeight="1" x14ac:dyDescent="0.25">
      <c r="A18" s="265"/>
      <c r="B18" s="134"/>
      <c r="C18" s="134"/>
      <c r="D18" s="201"/>
      <c r="E18" s="201"/>
      <c r="F18" s="134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66"/>
    </row>
    <row r="19" spans="1:19" ht="12.75" hidden="1" customHeight="1" x14ac:dyDescent="0.25">
      <c r="A19" s="265"/>
      <c r="B19" s="134"/>
      <c r="C19" s="134"/>
      <c r="D19" s="201"/>
      <c r="E19" s="201"/>
      <c r="F19" s="134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66"/>
    </row>
    <row r="20" spans="1:19" ht="13.5" hidden="1" customHeight="1" x14ac:dyDescent="0.25">
      <c r="A20" s="265"/>
      <c r="B20" s="134"/>
      <c r="C20" s="134"/>
      <c r="D20" s="201"/>
      <c r="E20" s="201"/>
      <c r="F20" s="134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66"/>
    </row>
    <row r="21" spans="1:19" ht="0.75" hidden="1" customHeight="1" x14ac:dyDescent="0.25">
      <c r="A21" s="133"/>
      <c r="B21" s="134"/>
      <c r="C21" s="134"/>
      <c r="D21" s="201"/>
      <c r="E21" s="201"/>
      <c r="F21" s="134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67"/>
    </row>
    <row r="22" spans="1:19" ht="13.5" hidden="1" customHeight="1" x14ac:dyDescent="0.25">
      <c r="A22" s="133"/>
      <c r="B22" s="134"/>
      <c r="C22" s="134"/>
      <c r="D22" s="201"/>
      <c r="E22" s="201"/>
      <c r="F22" s="134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67"/>
    </row>
    <row r="23" spans="1:19" ht="21" customHeight="1" thickBot="1" x14ac:dyDescent="0.3">
      <c r="A23" s="73"/>
      <c r="B23" s="81"/>
      <c r="C23" s="81"/>
      <c r="D23" s="170"/>
      <c r="E23" s="105"/>
      <c r="F23" s="106"/>
      <c r="G23" s="231" t="s">
        <v>135</v>
      </c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</row>
    <row r="24" spans="1:19" ht="18.75" customHeight="1" x14ac:dyDescent="0.25">
      <c r="A24" s="85" t="s">
        <v>63</v>
      </c>
      <c r="B24" s="249" t="s">
        <v>54</v>
      </c>
      <c r="C24" s="249"/>
      <c r="D24" s="332" t="s">
        <v>62</v>
      </c>
      <c r="E24" s="88"/>
      <c r="F24" s="86"/>
      <c r="G24" s="88">
        <v>15</v>
      </c>
      <c r="H24" s="88">
        <v>0.15</v>
      </c>
      <c r="I24" s="88">
        <v>10.88</v>
      </c>
      <c r="J24" s="88">
        <v>0.21</v>
      </c>
      <c r="K24" s="88">
        <v>99</v>
      </c>
      <c r="L24" s="88">
        <v>0</v>
      </c>
      <c r="M24" s="88">
        <v>0</v>
      </c>
      <c r="N24" s="88">
        <v>7.4999999999999997E-2</v>
      </c>
      <c r="O24" s="88">
        <v>0.15</v>
      </c>
      <c r="P24" s="88">
        <v>3.6</v>
      </c>
      <c r="Q24" s="88">
        <v>4.5</v>
      </c>
      <c r="R24" s="88">
        <v>7.4999999999999997E-2</v>
      </c>
      <c r="S24" s="210">
        <v>0.03</v>
      </c>
    </row>
    <row r="25" spans="1:19" ht="18.75" customHeight="1" x14ac:dyDescent="0.25">
      <c r="A25" s="91" t="s">
        <v>188</v>
      </c>
      <c r="B25" s="250" t="s">
        <v>189</v>
      </c>
      <c r="C25" s="250"/>
      <c r="D25" s="250"/>
      <c r="E25" s="111"/>
      <c r="F25" s="92"/>
      <c r="G25" s="111">
        <v>200</v>
      </c>
      <c r="H25" s="111">
        <v>6.24</v>
      </c>
      <c r="I25" s="111">
        <v>6.83</v>
      </c>
      <c r="J25" s="111">
        <v>37.119999999999997</v>
      </c>
      <c r="K25" s="111">
        <v>234.8</v>
      </c>
      <c r="L25" s="111">
        <v>5.8999999999999997E-2</v>
      </c>
      <c r="M25" s="111">
        <v>1.44</v>
      </c>
      <c r="N25" s="111">
        <v>41.04</v>
      </c>
      <c r="O25" s="111">
        <v>0.23</v>
      </c>
      <c r="P25" s="111">
        <v>138.9</v>
      </c>
      <c r="Q25" s="111">
        <v>165.3</v>
      </c>
      <c r="R25" s="111">
        <v>37.229999999999997</v>
      </c>
      <c r="S25" s="112">
        <v>0.15</v>
      </c>
    </row>
    <row r="26" spans="1:19" ht="18" customHeight="1" x14ac:dyDescent="0.25">
      <c r="A26" s="91" t="s">
        <v>209</v>
      </c>
      <c r="B26" s="250" t="s">
        <v>210</v>
      </c>
      <c r="C26" s="250"/>
      <c r="D26" s="250"/>
      <c r="E26" s="93"/>
      <c r="F26" s="92"/>
      <c r="G26" s="111">
        <v>30</v>
      </c>
      <c r="H26" s="111">
        <v>2.2799999999999998</v>
      </c>
      <c r="I26" s="111">
        <v>0.24</v>
      </c>
      <c r="J26" s="111">
        <v>14.76</v>
      </c>
      <c r="K26" s="111">
        <v>70.2</v>
      </c>
      <c r="L26" s="111">
        <v>3.3000000000000002E-2</v>
      </c>
      <c r="M26" s="111">
        <v>0</v>
      </c>
      <c r="N26" s="111">
        <v>0</v>
      </c>
      <c r="O26" s="111">
        <v>0.33</v>
      </c>
      <c r="P26" s="111">
        <v>6</v>
      </c>
      <c r="Q26" s="111">
        <v>19.5</v>
      </c>
      <c r="R26" s="111">
        <v>4.2</v>
      </c>
      <c r="S26" s="112">
        <v>0.33</v>
      </c>
    </row>
    <row r="27" spans="1:19" ht="19.5" customHeight="1" x14ac:dyDescent="0.25">
      <c r="A27" s="91" t="s">
        <v>211</v>
      </c>
      <c r="B27" s="250" t="s">
        <v>212</v>
      </c>
      <c r="C27" s="250"/>
      <c r="D27" s="250"/>
      <c r="E27" s="93"/>
      <c r="F27" s="92"/>
      <c r="G27" s="111">
        <v>30</v>
      </c>
      <c r="H27" s="111">
        <v>2.04</v>
      </c>
      <c r="I27" s="111">
        <v>0.39</v>
      </c>
      <c r="J27" s="111">
        <v>11.94</v>
      </c>
      <c r="K27" s="111">
        <v>59.4</v>
      </c>
      <c r="L27" s="111">
        <v>5.3999999999999999E-2</v>
      </c>
      <c r="M27" s="111">
        <v>0</v>
      </c>
      <c r="N27" s="111">
        <v>0</v>
      </c>
      <c r="O27" s="111">
        <v>0.42</v>
      </c>
      <c r="P27" s="111">
        <v>14.1</v>
      </c>
      <c r="Q27" s="111">
        <v>47.1</v>
      </c>
      <c r="R27" s="111">
        <v>14.1</v>
      </c>
      <c r="S27" s="112">
        <v>1.17</v>
      </c>
    </row>
    <row r="28" spans="1:19" ht="15.75" hidden="1" x14ac:dyDescent="0.25">
      <c r="A28" s="91"/>
      <c r="B28" s="250"/>
      <c r="C28" s="250"/>
      <c r="D28" s="250"/>
      <c r="E28" s="93"/>
      <c r="F28" s="92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</row>
    <row r="29" spans="1:19" ht="15.75" hidden="1" x14ac:dyDescent="0.25">
      <c r="A29" s="91"/>
      <c r="B29" s="250"/>
      <c r="C29" s="250"/>
      <c r="D29" s="250"/>
      <c r="E29" s="93"/>
      <c r="F29" s="92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</row>
    <row r="30" spans="1:19" ht="18.75" customHeight="1" x14ac:dyDescent="0.25">
      <c r="A30" s="91" t="s">
        <v>190</v>
      </c>
      <c r="B30" s="250" t="s">
        <v>191</v>
      </c>
      <c r="C30" s="250"/>
      <c r="D30" s="250"/>
      <c r="E30" s="93"/>
      <c r="F30" s="92"/>
      <c r="G30" s="111">
        <v>200</v>
      </c>
      <c r="H30" s="111">
        <v>2.6</v>
      </c>
      <c r="I30" s="111">
        <v>3.2</v>
      </c>
      <c r="J30" s="111">
        <v>19</v>
      </c>
      <c r="K30" s="111">
        <v>115</v>
      </c>
      <c r="L30" s="111">
        <v>0.02</v>
      </c>
      <c r="M30" s="111">
        <v>0.2</v>
      </c>
      <c r="N30" s="111">
        <v>15.2</v>
      </c>
      <c r="O30" s="111">
        <v>0.08</v>
      </c>
      <c r="P30" s="111">
        <v>105</v>
      </c>
      <c r="Q30" s="111">
        <v>70.7</v>
      </c>
      <c r="R30" s="111">
        <v>11.6</v>
      </c>
      <c r="S30" s="112">
        <v>7.0000000000000007E-2</v>
      </c>
    </row>
    <row r="31" spans="1:19" ht="19.5" customHeight="1" thickBot="1" x14ac:dyDescent="0.3">
      <c r="A31" s="91" t="s">
        <v>145</v>
      </c>
      <c r="B31" s="250" t="s">
        <v>146</v>
      </c>
      <c r="C31" s="250"/>
      <c r="D31" s="250"/>
      <c r="E31" s="93"/>
      <c r="F31" s="92"/>
      <c r="G31" s="111">
        <v>100</v>
      </c>
      <c r="H31" s="111">
        <v>0.4</v>
      </c>
      <c r="I31" s="111">
        <v>0.4</v>
      </c>
      <c r="J31" s="111">
        <v>9.8000000000000007</v>
      </c>
      <c r="K31" s="111">
        <v>44</v>
      </c>
      <c r="L31" s="111">
        <v>0.03</v>
      </c>
      <c r="M31" s="111">
        <v>7</v>
      </c>
      <c r="N31" s="111">
        <v>0</v>
      </c>
      <c r="O31" s="111">
        <v>0.2</v>
      </c>
      <c r="P31" s="111">
        <v>16.100000000000001</v>
      </c>
      <c r="Q31" s="111">
        <v>11</v>
      </c>
      <c r="R31" s="111">
        <v>9</v>
      </c>
      <c r="S31" s="112">
        <v>2.21</v>
      </c>
    </row>
    <row r="32" spans="1:19" ht="0.75" hidden="1" customHeight="1" x14ac:dyDescent="0.25">
      <c r="A32" s="110"/>
      <c r="B32" s="250"/>
      <c r="C32" s="250"/>
      <c r="D32" s="250"/>
      <c r="E32" s="93"/>
      <c r="F32" s="92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/>
    </row>
    <row r="33" spans="1:19" ht="16.5" hidden="1" thickBot="1" x14ac:dyDescent="0.3">
      <c r="A33" s="110"/>
      <c r="B33" s="250" t="s">
        <v>40</v>
      </c>
      <c r="C33" s="250"/>
      <c r="D33" s="250"/>
      <c r="E33" s="93"/>
      <c r="F33" s="92"/>
      <c r="G33" s="94" t="s">
        <v>41</v>
      </c>
      <c r="H33" s="94" t="s">
        <v>38</v>
      </c>
      <c r="I33" s="94"/>
      <c r="J33" s="94" t="s">
        <v>42</v>
      </c>
      <c r="K33" s="94" t="s">
        <v>43</v>
      </c>
      <c r="L33" s="94" t="s">
        <v>31</v>
      </c>
      <c r="M33" s="94" t="s">
        <v>32</v>
      </c>
      <c r="N33" s="94"/>
      <c r="O33" s="94" t="s">
        <v>33</v>
      </c>
      <c r="P33" s="94" t="s">
        <v>34</v>
      </c>
      <c r="Q33" s="94" t="s">
        <v>35</v>
      </c>
      <c r="R33" s="94" t="s">
        <v>36</v>
      </c>
      <c r="S33" s="95" t="s">
        <v>37</v>
      </c>
    </row>
    <row r="34" spans="1:19" ht="12.75" hidden="1" customHeight="1" x14ac:dyDescent="0.25">
      <c r="A34" s="110"/>
      <c r="B34" s="250"/>
      <c r="C34" s="250"/>
      <c r="D34" s="250"/>
      <c r="E34" s="93"/>
      <c r="F34" s="92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</row>
    <row r="35" spans="1:19" ht="16.5" hidden="1" thickBot="1" x14ac:dyDescent="0.3">
      <c r="A35" s="110"/>
      <c r="B35" s="250"/>
      <c r="C35" s="250"/>
      <c r="D35" s="250"/>
      <c r="E35" s="93"/>
      <c r="F35" s="92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ht="16.5" hidden="1" thickBot="1" x14ac:dyDescent="0.3">
      <c r="A36" s="110"/>
      <c r="B36" s="250"/>
      <c r="C36" s="250"/>
      <c r="D36" s="250"/>
      <c r="E36" s="93"/>
      <c r="F36" s="92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</row>
    <row r="37" spans="1:19" ht="16.5" hidden="1" thickBot="1" x14ac:dyDescent="0.3">
      <c r="A37" s="110"/>
      <c r="B37" s="250"/>
      <c r="C37" s="250"/>
      <c r="D37" s="250"/>
      <c r="E37" s="93"/>
      <c r="F37" s="92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/>
    </row>
    <row r="38" spans="1:19" ht="0.75" hidden="1" customHeight="1" x14ac:dyDescent="0.25">
      <c r="A38" s="96"/>
      <c r="B38" s="251"/>
      <c r="C38" s="251"/>
      <c r="D38" s="251"/>
      <c r="E38" s="98"/>
      <c r="F38" s="97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</row>
    <row r="39" spans="1:19" ht="22.5" customHeight="1" thickBot="1" x14ac:dyDescent="0.3">
      <c r="A39" s="234" t="s">
        <v>137</v>
      </c>
      <c r="B39" s="252"/>
      <c r="C39" s="252"/>
      <c r="D39" s="252"/>
      <c r="E39" s="101"/>
      <c r="F39" s="102"/>
      <c r="G39" s="103">
        <f t="shared" ref="G39:S39" si="0">G24+G25+G26+G27+G30+G31</f>
        <v>575</v>
      </c>
      <c r="H39" s="103">
        <f t="shared" si="0"/>
        <v>13.71</v>
      </c>
      <c r="I39" s="103">
        <f t="shared" si="0"/>
        <v>21.939999999999998</v>
      </c>
      <c r="J39" s="103">
        <f t="shared" si="0"/>
        <v>92.83</v>
      </c>
      <c r="K39" s="103">
        <f t="shared" si="0"/>
        <v>622.4</v>
      </c>
      <c r="L39" s="103">
        <f t="shared" si="0"/>
        <v>0.19599999999999998</v>
      </c>
      <c r="M39" s="103">
        <f t="shared" si="0"/>
        <v>8.64</v>
      </c>
      <c r="N39" s="103">
        <f t="shared" si="0"/>
        <v>56.314999999999998</v>
      </c>
      <c r="O39" s="103">
        <f t="shared" si="0"/>
        <v>1.41</v>
      </c>
      <c r="P39" s="103">
        <f t="shared" si="0"/>
        <v>283.70000000000005</v>
      </c>
      <c r="Q39" s="103">
        <f t="shared" si="0"/>
        <v>318.10000000000002</v>
      </c>
      <c r="R39" s="103">
        <f t="shared" si="0"/>
        <v>76.204999999999998</v>
      </c>
      <c r="S39" s="104">
        <f t="shared" si="0"/>
        <v>3.96</v>
      </c>
    </row>
    <row r="40" spans="1:19" ht="17.25" hidden="1" customHeight="1" thickBot="1" x14ac:dyDescent="0.3">
      <c r="A40" s="73"/>
      <c r="B40" s="253"/>
      <c r="C40" s="253"/>
      <c r="D40" s="253"/>
      <c r="E40" s="105"/>
      <c r="F40" s="107"/>
      <c r="G40" s="67"/>
      <c r="H40" s="107"/>
      <c r="I40" s="107"/>
      <c r="J40" s="108"/>
      <c r="K40" s="108"/>
      <c r="L40" s="108"/>
      <c r="M40" s="108"/>
      <c r="N40" s="108"/>
      <c r="O40" s="108"/>
      <c r="P40" s="108"/>
      <c r="Q40" s="108"/>
      <c r="R40" s="108"/>
      <c r="S40" s="109"/>
    </row>
    <row r="41" spans="1:19" ht="16.5" hidden="1" thickBot="1" x14ac:dyDescent="0.3">
      <c r="A41" s="113"/>
      <c r="B41" s="254"/>
      <c r="C41" s="254"/>
      <c r="D41" s="254"/>
      <c r="E41" s="115"/>
      <c r="F41" s="114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7"/>
    </row>
    <row r="42" spans="1:19" ht="14.25" hidden="1" customHeight="1" thickBot="1" x14ac:dyDescent="0.3">
      <c r="A42" s="265"/>
      <c r="B42" s="255"/>
      <c r="C42" s="255"/>
      <c r="D42" s="255"/>
      <c r="E42" s="201"/>
      <c r="F42" s="134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66"/>
    </row>
    <row r="43" spans="1:19" ht="12.75" hidden="1" customHeight="1" thickBot="1" x14ac:dyDescent="0.3">
      <c r="A43" s="265"/>
      <c r="B43" s="255"/>
      <c r="C43" s="255"/>
      <c r="D43" s="255"/>
      <c r="E43" s="202"/>
      <c r="F43" s="134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66"/>
    </row>
    <row r="44" spans="1:19" ht="12" hidden="1" customHeight="1" thickBot="1" x14ac:dyDescent="0.3">
      <c r="A44" s="265"/>
      <c r="B44" s="255"/>
      <c r="C44" s="255"/>
      <c r="D44" s="255"/>
      <c r="E44" s="201"/>
      <c r="F44" s="134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66"/>
    </row>
    <row r="45" spans="1:19" ht="13.5" hidden="1" customHeight="1" thickBot="1" x14ac:dyDescent="0.3">
      <c r="A45" s="265"/>
      <c r="B45" s="255"/>
      <c r="C45" s="255"/>
      <c r="D45" s="255"/>
      <c r="E45" s="201"/>
      <c r="F45" s="134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66"/>
    </row>
    <row r="46" spans="1:19" ht="12.75" hidden="1" customHeight="1" thickBot="1" x14ac:dyDescent="0.3">
      <c r="A46" s="265"/>
      <c r="B46" s="255"/>
      <c r="C46" s="255"/>
      <c r="D46" s="255"/>
      <c r="E46" s="201"/>
      <c r="F46" s="134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66"/>
    </row>
    <row r="47" spans="1:19" ht="12.75" hidden="1" customHeight="1" thickBot="1" x14ac:dyDescent="0.3">
      <c r="A47" s="265"/>
      <c r="B47" s="255"/>
      <c r="C47" s="255"/>
      <c r="D47" s="255"/>
      <c r="E47" s="201"/>
      <c r="F47" s="134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66"/>
    </row>
    <row r="48" spans="1:19" ht="13.5" hidden="1" customHeight="1" thickBot="1" x14ac:dyDescent="0.3">
      <c r="A48" s="265"/>
      <c r="B48" s="255"/>
      <c r="C48" s="255"/>
      <c r="D48" s="255"/>
      <c r="E48" s="201"/>
      <c r="F48" s="134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66"/>
    </row>
    <row r="49" spans="1:19" ht="0.75" hidden="1" customHeight="1" x14ac:dyDescent="0.25">
      <c r="A49" s="133"/>
      <c r="B49" s="255"/>
      <c r="C49" s="255"/>
      <c r="D49" s="255"/>
      <c r="E49" s="201"/>
      <c r="F49" s="134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67"/>
    </row>
    <row r="50" spans="1:19" ht="0.75" hidden="1" customHeight="1" x14ac:dyDescent="0.25">
      <c r="A50" s="133"/>
      <c r="B50" s="255"/>
      <c r="C50" s="255"/>
      <c r="D50" s="255"/>
      <c r="E50" s="201"/>
      <c r="F50" s="134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67"/>
    </row>
    <row r="51" spans="1:19" ht="16.5" hidden="1" thickBot="1" x14ac:dyDescent="0.3">
      <c r="A51" s="133"/>
      <c r="B51" s="255"/>
      <c r="C51" s="255"/>
      <c r="D51" s="255"/>
      <c r="E51" s="201"/>
      <c r="F51" s="134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67"/>
    </row>
    <row r="52" spans="1:19" ht="13.5" hidden="1" customHeight="1" thickBot="1" x14ac:dyDescent="0.3">
      <c r="A52" s="133"/>
      <c r="B52" s="255"/>
      <c r="C52" s="255"/>
      <c r="D52" s="255"/>
      <c r="E52" s="201"/>
      <c r="F52" s="134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67"/>
    </row>
    <row r="53" spans="1:19" ht="3.75" hidden="1" customHeight="1" x14ac:dyDescent="0.25">
      <c r="A53" s="113"/>
      <c r="B53" s="254"/>
      <c r="C53" s="254"/>
      <c r="D53" s="254"/>
      <c r="E53" s="115"/>
      <c r="F53" s="114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7"/>
    </row>
    <row r="54" spans="1:19" ht="41.25" customHeight="1" thickBot="1" x14ac:dyDescent="0.3">
      <c r="A54" s="74"/>
      <c r="B54" s="252"/>
      <c r="C54" s="252"/>
      <c r="D54" s="252"/>
      <c r="E54" s="101"/>
      <c r="F54" s="82"/>
      <c r="G54" s="232" t="s">
        <v>140</v>
      </c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4"/>
    </row>
    <row r="55" spans="1:19" ht="21.75" customHeight="1" x14ac:dyDescent="0.25">
      <c r="A55" s="85" t="s">
        <v>160</v>
      </c>
      <c r="B55" s="249" t="s">
        <v>161</v>
      </c>
      <c r="C55" s="249"/>
      <c r="D55" s="249"/>
      <c r="E55" s="87"/>
      <c r="F55" s="86"/>
      <c r="G55" s="88">
        <v>250</v>
      </c>
      <c r="H55" s="88">
        <v>8.75</v>
      </c>
      <c r="I55" s="88">
        <v>11.4</v>
      </c>
      <c r="J55" s="88">
        <v>13.47</v>
      </c>
      <c r="K55" s="88">
        <v>191.5</v>
      </c>
      <c r="L55" s="88">
        <v>0.09</v>
      </c>
      <c r="M55" s="88">
        <v>7.95</v>
      </c>
      <c r="N55" s="88">
        <v>15</v>
      </c>
      <c r="O55" s="88">
        <v>0.23</v>
      </c>
      <c r="P55" s="88">
        <v>31.15</v>
      </c>
      <c r="Q55" s="88">
        <v>152.53</v>
      </c>
      <c r="R55" s="88">
        <v>34.72</v>
      </c>
      <c r="S55" s="210">
        <v>1.1399999999999999</v>
      </c>
    </row>
    <row r="56" spans="1:19" ht="17.25" customHeight="1" x14ac:dyDescent="0.25">
      <c r="A56" s="91" t="s">
        <v>156</v>
      </c>
      <c r="B56" s="250" t="s">
        <v>157</v>
      </c>
      <c r="C56" s="250"/>
      <c r="D56" s="250"/>
      <c r="E56" s="111"/>
      <c r="F56" s="92"/>
      <c r="G56" s="111">
        <v>120</v>
      </c>
      <c r="H56" s="111">
        <v>17.64</v>
      </c>
      <c r="I56" s="111">
        <v>13.32</v>
      </c>
      <c r="J56" s="111">
        <v>15.24</v>
      </c>
      <c r="K56" s="111">
        <v>252</v>
      </c>
      <c r="L56" s="111">
        <v>0.17</v>
      </c>
      <c r="M56" s="111">
        <v>0.9</v>
      </c>
      <c r="N56" s="111">
        <v>29.64</v>
      </c>
      <c r="O56" s="111">
        <v>0.6</v>
      </c>
      <c r="P56" s="111">
        <v>57.7</v>
      </c>
      <c r="Q56" s="111">
        <v>177.5</v>
      </c>
      <c r="R56" s="111">
        <v>24.7</v>
      </c>
      <c r="S56" s="112">
        <v>2.58</v>
      </c>
    </row>
    <row r="57" spans="1:19" ht="18" customHeight="1" x14ac:dyDescent="0.25">
      <c r="A57" s="91" t="s">
        <v>192</v>
      </c>
      <c r="B57" s="250" t="s">
        <v>193</v>
      </c>
      <c r="C57" s="250"/>
      <c r="D57" s="250"/>
      <c r="E57" s="93"/>
      <c r="F57" s="92"/>
      <c r="G57" s="111">
        <v>180</v>
      </c>
      <c r="H57" s="111">
        <v>6.47</v>
      </c>
      <c r="I57" s="111">
        <v>7.08</v>
      </c>
      <c r="J57" s="111">
        <v>41.08</v>
      </c>
      <c r="K57" s="111">
        <v>253.87</v>
      </c>
      <c r="L57" s="111">
        <v>0.13</v>
      </c>
      <c r="M57" s="111">
        <v>4.9000000000000004</v>
      </c>
      <c r="N57" s="111">
        <v>0.43</v>
      </c>
      <c r="O57" s="111">
        <v>1.1499999999999999</v>
      </c>
      <c r="P57" s="111">
        <v>28.72</v>
      </c>
      <c r="Q57" s="111">
        <v>86.98</v>
      </c>
      <c r="R57" s="111">
        <v>31.97</v>
      </c>
      <c r="S57" s="112">
        <v>1.68</v>
      </c>
    </row>
    <row r="58" spans="1:19" ht="15" hidden="1" customHeight="1" x14ac:dyDescent="0.25">
      <c r="A58" s="91"/>
      <c r="B58" s="250" t="s">
        <v>20</v>
      </c>
      <c r="C58" s="250"/>
      <c r="D58" s="250"/>
      <c r="E58" s="93"/>
      <c r="F58" s="92"/>
      <c r="G58" s="111" t="s">
        <v>39</v>
      </c>
      <c r="H58" s="111" t="s">
        <v>21</v>
      </c>
      <c r="I58" s="111" t="s">
        <v>22</v>
      </c>
      <c r="J58" s="111" t="s">
        <v>23</v>
      </c>
      <c r="K58" s="111" t="s">
        <v>24</v>
      </c>
      <c r="L58" s="111" t="s">
        <v>25</v>
      </c>
      <c r="M58" s="111"/>
      <c r="N58" s="111"/>
      <c r="O58" s="111"/>
      <c r="P58" s="111" t="s">
        <v>26</v>
      </c>
      <c r="Q58" s="111" t="s">
        <v>27</v>
      </c>
      <c r="R58" s="111" t="s">
        <v>28</v>
      </c>
      <c r="S58" s="112" t="s">
        <v>29</v>
      </c>
    </row>
    <row r="59" spans="1:19" ht="15.75" hidden="1" x14ac:dyDescent="0.25">
      <c r="A59" s="91"/>
      <c r="B59" s="250"/>
      <c r="C59" s="250"/>
      <c r="D59" s="250"/>
      <c r="E59" s="93"/>
      <c r="F59" s="92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2"/>
    </row>
    <row r="60" spans="1:19" ht="15.75" hidden="1" x14ac:dyDescent="0.25">
      <c r="A60" s="91"/>
      <c r="B60" s="250"/>
      <c r="C60" s="250"/>
      <c r="D60" s="250"/>
      <c r="E60" s="93"/>
      <c r="F60" s="92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2"/>
    </row>
    <row r="61" spans="1:19" ht="17.25" customHeight="1" x14ac:dyDescent="0.25">
      <c r="A61" s="118" t="s">
        <v>76</v>
      </c>
      <c r="B61" s="251" t="s">
        <v>194</v>
      </c>
      <c r="C61" s="251"/>
      <c r="D61" s="251"/>
      <c r="E61" s="97" t="s">
        <v>175</v>
      </c>
      <c r="F61" s="97"/>
      <c r="G61" s="171">
        <v>100</v>
      </c>
      <c r="H61" s="171">
        <v>0.8</v>
      </c>
      <c r="I61" s="171">
        <v>0.1</v>
      </c>
      <c r="J61" s="171">
        <v>3.3</v>
      </c>
      <c r="K61" s="171">
        <v>14</v>
      </c>
      <c r="L61" s="171">
        <v>0.06</v>
      </c>
      <c r="M61" s="171">
        <v>25</v>
      </c>
      <c r="N61" s="171">
        <v>0.14000000000000001</v>
      </c>
      <c r="O61" s="171">
        <v>0.7</v>
      </c>
      <c r="P61" s="171">
        <v>14</v>
      </c>
      <c r="Q61" s="171">
        <v>26</v>
      </c>
      <c r="R61" s="171">
        <v>20</v>
      </c>
      <c r="S61" s="211">
        <v>0.9</v>
      </c>
    </row>
    <row r="62" spans="1:19" ht="18" customHeight="1" x14ac:dyDescent="0.25">
      <c r="A62" s="118" t="s">
        <v>158</v>
      </c>
      <c r="B62" s="251" t="s">
        <v>159</v>
      </c>
      <c r="C62" s="251"/>
      <c r="D62" s="251"/>
      <c r="E62" s="98"/>
      <c r="F62" s="97"/>
      <c r="G62" s="171">
        <v>200</v>
      </c>
      <c r="H62" s="171">
        <v>0.1</v>
      </c>
      <c r="I62" s="171">
        <v>0.1</v>
      </c>
      <c r="J62" s="171">
        <v>10.9</v>
      </c>
      <c r="K62" s="171">
        <v>45</v>
      </c>
      <c r="L62" s="171">
        <v>0</v>
      </c>
      <c r="M62" s="171">
        <v>0.7</v>
      </c>
      <c r="N62" s="171">
        <v>0</v>
      </c>
      <c r="O62" s="171">
        <v>0.2</v>
      </c>
      <c r="P62" s="171">
        <v>5.4</v>
      </c>
      <c r="Q62" s="171">
        <v>3</v>
      </c>
      <c r="R62" s="171">
        <v>1.3</v>
      </c>
      <c r="S62" s="211">
        <v>0.11</v>
      </c>
    </row>
    <row r="63" spans="1:19" ht="19.5" customHeight="1" x14ac:dyDescent="0.25">
      <c r="A63" s="118" t="s">
        <v>209</v>
      </c>
      <c r="B63" s="251" t="s">
        <v>210</v>
      </c>
      <c r="C63" s="251"/>
      <c r="D63" s="251"/>
      <c r="E63" s="98"/>
      <c r="F63" s="97"/>
      <c r="G63" s="171">
        <v>40</v>
      </c>
      <c r="H63" s="171">
        <v>3.04</v>
      </c>
      <c r="I63" s="171">
        <v>0.32</v>
      </c>
      <c r="J63" s="171">
        <v>19.68</v>
      </c>
      <c r="K63" s="171">
        <v>93.6</v>
      </c>
      <c r="L63" s="171">
        <v>4.3999999999999997E-2</v>
      </c>
      <c r="M63" s="171">
        <v>0</v>
      </c>
      <c r="N63" s="171">
        <v>0</v>
      </c>
      <c r="O63" s="171">
        <v>0.44</v>
      </c>
      <c r="P63" s="171">
        <v>8</v>
      </c>
      <c r="Q63" s="171">
        <v>26</v>
      </c>
      <c r="R63" s="171">
        <v>5.6</v>
      </c>
      <c r="S63" s="211">
        <v>0.44</v>
      </c>
    </row>
    <row r="64" spans="1:19" ht="18" customHeight="1" thickBot="1" x14ac:dyDescent="0.3">
      <c r="A64" s="118" t="s">
        <v>211</v>
      </c>
      <c r="B64" s="251" t="s">
        <v>212</v>
      </c>
      <c r="C64" s="251"/>
      <c r="D64" s="251"/>
      <c r="E64" s="98"/>
      <c r="F64" s="97"/>
      <c r="G64" s="171">
        <v>30</v>
      </c>
      <c r="H64" s="171">
        <v>2.04</v>
      </c>
      <c r="I64" s="171">
        <v>0.39</v>
      </c>
      <c r="J64" s="171">
        <v>11.94</v>
      </c>
      <c r="K64" s="171">
        <v>59.4</v>
      </c>
      <c r="L64" s="171">
        <v>5.3999999999999999E-2</v>
      </c>
      <c r="M64" s="171">
        <v>0</v>
      </c>
      <c r="N64" s="171">
        <v>0</v>
      </c>
      <c r="O64" s="171">
        <v>0.42</v>
      </c>
      <c r="P64" s="171">
        <v>14.1</v>
      </c>
      <c r="Q64" s="171">
        <v>47.1</v>
      </c>
      <c r="R64" s="171">
        <v>14.1</v>
      </c>
      <c r="S64" s="211">
        <v>1.17</v>
      </c>
    </row>
    <row r="65" spans="1:19" ht="23.25" customHeight="1" thickBot="1" x14ac:dyDescent="0.3">
      <c r="A65" s="233" t="s">
        <v>138</v>
      </c>
      <c r="B65" s="82"/>
      <c r="C65" s="82"/>
      <c r="D65" s="101"/>
      <c r="E65" s="101"/>
      <c r="F65" s="102"/>
      <c r="G65" s="103">
        <f t="shared" ref="G65:S65" si="1">G55+G56+G57+G61+G62+G63+G64</f>
        <v>920</v>
      </c>
      <c r="H65" s="103">
        <f t="shared" si="1"/>
        <v>38.839999999999996</v>
      </c>
      <c r="I65" s="103">
        <f t="shared" si="1"/>
        <v>32.71</v>
      </c>
      <c r="J65" s="103">
        <f t="shared" si="1"/>
        <v>115.60999999999999</v>
      </c>
      <c r="K65" s="103">
        <f t="shared" si="1"/>
        <v>909.37</v>
      </c>
      <c r="L65" s="103">
        <f t="shared" si="1"/>
        <v>0.54800000000000004</v>
      </c>
      <c r="M65" s="103">
        <f t="shared" si="1"/>
        <v>39.450000000000003</v>
      </c>
      <c r="N65" s="103">
        <f t="shared" si="1"/>
        <v>45.21</v>
      </c>
      <c r="O65" s="103">
        <f t="shared" si="1"/>
        <v>3.7399999999999998</v>
      </c>
      <c r="P65" s="103">
        <f t="shared" si="1"/>
        <v>159.07</v>
      </c>
      <c r="Q65" s="103">
        <f t="shared" si="1"/>
        <v>519.11</v>
      </c>
      <c r="R65" s="103">
        <f t="shared" si="1"/>
        <v>132.38999999999999</v>
      </c>
      <c r="S65" s="104">
        <f t="shared" si="1"/>
        <v>8.02</v>
      </c>
    </row>
    <row r="66" spans="1:19" ht="16.5" hidden="1" thickBot="1" x14ac:dyDescent="0.3">
      <c r="A66" s="268"/>
      <c r="B66" s="128"/>
      <c r="C66" s="128"/>
      <c r="D66" s="127"/>
      <c r="E66" s="127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269"/>
    </row>
    <row r="67" spans="1:19" ht="1.5" hidden="1" customHeight="1" thickBot="1" x14ac:dyDescent="0.3">
      <c r="A67" s="293"/>
      <c r="B67" s="294"/>
      <c r="C67" s="294"/>
      <c r="D67" s="295"/>
      <c r="E67" s="295"/>
      <c r="F67" s="294"/>
      <c r="G67" s="280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6"/>
    </row>
    <row r="68" spans="1:19" ht="13.5" hidden="1" customHeight="1" thickBot="1" x14ac:dyDescent="0.3">
      <c r="A68" s="265"/>
      <c r="B68" s="134"/>
      <c r="C68" s="134"/>
      <c r="D68" s="201"/>
      <c r="E68" s="202"/>
      <c r="F68" s="134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66"/>
    </row>
    <row r="69" spans="1:19" ht="13.5" hidden="1" customHeight="1" thickBot="1" x14ac:dyDescent="0.3">
      <c r="A69" s="265"/>
      <c r="B69" s="134"/>
      <c r="C69" s="134"/>
      <c r="D69" s="201"/>
      <c r="E69" s="202"/>
      <c r="F69" s="134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66"/>
    </row>
    <row r="70" spans="1:19" ht="13.5" hidden="1" customHeight="1" thickBot="1" x14ac:dyDescent="0.3">
      <c r="A70" s="265"/>
      <c r="B70" s="134"/>
      <c r="C70" s="134"/>
      <c r="D70" s="201"/>
      <c r="E70" s="201"/>
      <c r="F70" s="134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66"/>
    </row>
    <row r="71" spans="1:19" ht="0.75" hidden="1" customHeight="1" thickBot="1" x14ac:dyDescent="0.3">
      <c r="A71" s="85"/>
      <c r="B71" s="86"/>
      <c r="C71" s="86"/>
      <c r="D71" s="86"/>
      <c r="E71" s="86"/>
      <c r="F71" s="86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90"/>
    </row>
    <row r="72" spans="1:19" ht="3.75" hidden="1" customHeight="1" thickBot="1" x14ac:dyDescent="0.3">
      <c r="A72" s="91"/>
      <c r="B72" s="92"/>
      <c r="C72" s="92"/>
      <c r="D72" s="92"/>
      <c r="E72" s="92"/>
      <c r="F72" s="92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5"/>
    </row>
    <row r="73" spans="1:19" ht="15.75" hidden="1" thickBot="1" x14ac:dyDescent="0.3">
      <c r="A73" s="91"/>
      <c r="B73" s="92"/>
      <c r="C73" s="92"/>
      <c r="D73" s="92"/>
      <c r="E73" s="92"/>
      <c r="F73" s="92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</row>
    <row r="74" spans="1:19" ht="15.75" hidden="1" thickBot="1" x14ac:dyDescent="0.3">
      <c r="A74" s="118"/>
      <c r="B74" s="97"/>
      <c r="C74" s="97"/>
      <c r="D74" s="97"/>
      <c r="E74" s="97"/>
      <c r="F74" s="97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100"/>
    </row>
    <row r="75" spans="1:19" ht="15.75" hidden="1" thickBot="1" x14ac:dyDescent="0.3">
      <c r="A75" s="118"/>
      <c r="B75" s="97"/>
      <c r="C75" s="97"/>
      <c r="D75" s="97"/>
      <c r="E75" s="97"/>
      <c r="F75" s="97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100"/>
    </row>
    <row r="76" spans="1:19" ht="15.75" hidden="1" thickBot="1" x14ac:dyDescent="0.3">
      <c r="A76" s="118"/>
      <c r="B76" s="97"/>
      <c r="C76" s="97"/>
      <c r="D76" s="97"/>
      <c r="E76" s="97"/>
      <c r="F76" s="97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100"/>
    </row>
    <row r="77" spans="1:19" ht="15.75" hidden="1" thickBot="1" x14ac:dyDescent="0.3">
      <c r="A77" s="118"/>
      <c r="B77" s="97"/>
      <c r="C77" s="97"/>
      <c r="D77" s="97"/>
      <c r="E77" s="97"/>
      <c r="F77" s="97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100"/>
    </row>
    <row r="78" spans="1:19" ht="33" customHeight="1" thickBot="1" x14ac:dyDescent="0.3">
      <c r="A78" s="235" t="s">
        <v>139</v>
      </c>
      <c r="B78" s="82"/>
      <c r="C78" s="82"/>
      <c r="D78" s="82"/>
      <c r="E78" s="82"/>
      <c r="F78" s="102"/>
      <c r="G78" s="237">
        <f t="shared" ref="G78:S78" si="2">G39+G65</f>
        <v>1495</v>
      </c>
      <c r="H78" s="237">
        <f t="shared" si="2"/>
        <v>52.55</v>
      </c>
      <c r="I78" s="237">
        <f t="shared" si="2"/>
        <v>54.65</v>
      </c>
      <c r="J78" s="237">
        <f t="shared" si="2"/>
        <v>208.44</v>
      </c>
      <c r="K78" s="237">
        <f t="shared" si="2"/>
        <v>1531.77</v>
      </c>
      <c r="L78" s="237">
        <f t="shared" si="2"/>
        <v>0.74399999999999999</v>
      </c>
      <c r="M78" s="237">
        <f t="shared" si="2"/>
        <v>48.09</v>
      </c>
      <c r="N78" s="237">
        <f t="shared" si="2"/>
        <v>101.52500000000001</v>
      </c>
      <c r="O78" s="237">
        <f t="shared" si="2"/>
        <v>5.1499999999999995</v>
      </c>
      <c r="P78" s="237">
        <f t="shared" si="2"/>
        <v>442.77000000000004</v>
      </c>
      <c r="Q78" s="237">
        <f t="shared" si="2"/>
        <v>837.21</v>
      </c>
      <c r="R78" s="237">
        <f t="shared" si="2"/>
        <v>208.59499999999997</v>
      </c>
      <c r="S78" s="238">
        <f t="shared" si="2"/>
        <v>11.98</v>
      </c>
    </row>
    <row r="79" spans="1:19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x14ac:dyDescent="0.25">
      <c r="A80" s="138"/>
    </row>
  </sheetData>
  <pageMargins left="0" right="0" top="0" bottom="0" header="0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opLeftCell="A3" workbookViewId="0">
      <selection activeCell="V26" sqref="V26:V27"/>
    </sheetView>
  </sheetViews>
  <sheetFormatPr defaultRowHeight="15" x14ac:dyDescent="0.25"/>
  <cols>
    <col min="1" max="1" width="7.28515625" style="3" customWidth="1"/>
    <col min="2" max="3" width="9.140625" style="3"/>
    <col min="4" max="4" width="12" style="3" customWidth="1"/>
    <col min="5" max="5" width="11.28515625" style="3" customWidth="1"/>
    <col min="6" max="6" width="6.85546875" style="3" hidden="1" customWidth="1"/>
    <col min="7" max="7" width="7.85546875" style="3" customWidth="1"/>
    <col min="8" max="8" width="7.42578125" style="3" customWidth="1"/>
    <col min="9" max="9" width="7" style="3" customWidth="1"/>
    <col min="10" max="10" width="6.7109375" style="3" customWidth="1"/>
    <col min="11" max="11" width="7.5703125" style="3" customWidth="1"/>
    <col min="12" max="12" width="7.28515625" style="3" customWidth="1"/>
    <col min="13" max="13" width="7.140625" style="3" customWidth="1"/>
    <col min="14" max="14" width="7.28515625" style="3" customWidth="1"/>
    <col min="15" max="15" width="6.85546875" style="3" customWidth="1"/>
    <col min="16" max="16" width="7.7109375" style="3" customWidth="1"/>
    <col min="17" max="17" width="7.42578125" style="3" customWidth="1"/>
    <col min="18" max="18" width="7.28515625" style="3" customWidth="1"/>
    <col min="19" max="19" width="7" style="3" customWidth="1"/>
    <col min="20" max="16384" width="9.140625" style="3"/>
  </cols>
  <sheetData>
    <row r="1" spans="1:19" ht="9.75" hidden="1" customHeight="1" thickBot="1" x14ac:dyDescent="0.3">
      <c r="G1" s="34"/>
    </row>
    <row r="2" spans="1:19" ht="16.5" hidden="1" customHeight="1" x14ac:dyDescent="0.25">
      <c r="E2" s="33"/>
    </row>
    <row r="3" spans="1:19" ht="0.75" customHeight="1" x14ac:dyDescent="0.25">
      <c r="A3" s="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48" customHeight="1" thickBot="1" x14ac:dyDescent="0.3">
      <c r="A4" s="132" t="s">
        <v>0</v>
      </c>
      <c r="B4" s="62"/>
      <c r="C4" s="62"/>
      <c r="D4" s="61" t="s">
        <v>48</v>
      </c>
      <c r="E4" s="62"/>
      <c r="F4" s="4"/>
      <c r="G4" s="4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6"/>
    </row>
    <row r="5" spans="1:19" ht="12.75" hidden="1" customHeight="1" x14ac:dyDescent="0.25">
      <c r="A5" s="30" t="s">
        <v>2</v>
      </c>
      <c r="B5" s="11"/>
      <c r="C5" s="12" t="s">
        <v>3</v>
      </c>
      <c r="D5" s="12"/>
      <c r="E5" s="12"/>
      <c r="F5" s="7" t="s">
        <v>4</v>
      </c>
      <c r="G5" s="15" t="s">
        <v>5</v>
      </c>
      <c r="H5" s="32" t="s">
        <v>58</v>
      </c>
      <c r="I5" s="17"/>
      <c r="J5" s="18"/>
      <c r="K5" s="19" t="s">
        <v>6</v>
      </c>
      <c r="L5" s="31" t="s">
        <v>57</v>
      </c>
      <c r="M5" s="20"/>
      <c r="N5" s="21"/>
      <c r="O5" s="22"/>
      <c r="P5" s="32" t="s">
        <v>56</v>
      </c>
      <c r="Q5" s="20"/>
      <c r="R5" s="21"/>
      <c r="S5" s="23"/>
    </row>
    <row r="6" spans="1:19" ht="12" hidden="1" customHeight="1" x14ac:dyDescent="0.25">
      <c r="A6" s="10" t="s">
        <v>46</v>
      </c>
      <c r="B6" s="13" t="s">
        <v>59</v>
      </c>
      <c r="C6" s="14"/>
      <c r="D6" s="14"/>
      <c r="E6" s="14"/>
      <c r="F6" s="8" t="s">
        <v>7</v>
      </c>
      <c r="G6" s="16" t="s">
        <v>45</v>
      </c>
      <c r="H6" s="24" t="s">
        <v>8</v>
      </c>
      <c r="I6" s="25" t="s">
        <v>9</v>
      </c>
      <c r="J6" s="26" t="s">
        <v>10</v>
      </c>
      <c r="K6" s="27" t="s">
        <v>11</v>
      </c>
      <c r="L6" s="24" t="s">
        <v>12</v>
      </c>
      <c r="M6" s="25" t="s">
        <v>13</v>
      </c>
      <c r="N6" s="25" t="s">
        <v>14</v>
      </c>
      <c r="O6" s="25" t="s">
        <v>15</v>
      </c>
      <c r="P6" s="25" t="s">
        <v>16</v>
      </c>
      <c r="Q6" s="25" t="s">
        <v>17</v>
      </c>
      <c r="R6" s="25" t="s">
        <v>18</v>
      </c>
      <c r="S6" s="28" t="s">
        <v>19</v>
      </c>
    </row>
    <row r="7" spans="1:19" ht="21" customHeight="1" thickBot="1" x14ac:dyDescent="0.3">
      <c r="A7" s="289">
        <v>1</v>
      </c>
      <c r="B7" s="285"/>
      <c r="C7" s="83">
        <v>2</v>
      </c>
      <c r="D7" s="83"/>
      <c r="E7" s="84"/>
      <c r="F7" s="83"/>
      <c r="G7" s="290">
        <v>3</v>
      </c>
      <c r="H7" s="103">
        <v>4</v>
      </c>
      <c r="I7" s="103">
        <v>5</v>
      </c>
      <c r="J7" s="103">
        <v>6</v>
      </c>
      <c r="K7" s="291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  <c r="S7" s="104">
        <v>15</v>
      </c>
    </row>
    <row r="8" spans="1:19" ht="17.25" customHeight="1" x14ac:dyDescent="0.25">
      <c r="A8" s="222"/>
      <c r="B8" s="134"/>
      <c r="C8" s="134"/>
      <c r="D8" s="134"/>
      <c r="E8" s="134"/>
      <c r="F8" s="223"/>
      <c r="G8" s="224"/>
      <c r="H8" s="256"/>
      <c r="I8" s="226"/>
      <c r="J8" s="226"/>
      <c r="K8" s="223"/>
      <c r="L8" s="223"/>
      <c r="M8" s="227"/>
      <c r="N8" s="227"/>
      <c r="O8" s="227"/>
      <c r="P8" s="227"/>
      <c r="Q8" s="227"/>
      <c r="R8" s="227"/>
      <c r="S8" s="228"/>
    </row>
    <row r="9" spans="1:19" ht="3" hidden="1" customHeight="1" x14ac:dyDescent="0.25">
      <c r="A9" s="201"/>
      <c r="B9" s="134"/>
      <c r="C9" s="134"/>
      <c r="D9" s="202"/>
      <c r="E9" s="202"/>
      <c r="F9" s="134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</row>
    <row r="10" spans="1:19" ht="12.75" hidden="1" customHeight="1" x14ac:dyDescent="0.25">
      <c r="A10" s="201"/>
      <c r="B10" s="134"/>
      <c r="C10" s="134"/>
      <c r="D10" s="134"/>
      <c r="E10" s="202"/>
      <c r="F10" s="134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</row>
    <row r="11" spans="1:19" ht="13.5" hidden="1" customHeight="1" x14ac:dyDescent="0.25">
      <c r="A11" s="201"/>
      <c r="B11" s="134"/>
      <c r="C11" s="134"/>
      <c r="D11" s="134"/>
      <c r="E11" s="201"/>
      <c r="F11" s="134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</row>
    <row r="12" spans="1:19" hidden="1" x14ac:dyDescent="0.25">
      <c r="A12" s="201"/>
      <c r="B12" s="134"/>
      <c r="C12" s="134"/>
      <c r="D12" s="134"/>
      <c r="E12" s="201"/>
      <c r="F12" s="134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</row>
    <row r="13" spans="1:19" ht="12.75" hidden="1" customHeight="1" x14ac:dyDescent="0.25">
      <c r="A13" s="201"/>
      <c r="B13" s="134"/>
      <c r="C13" s="134"/>
      <c r="D13" s="201"/>
      <c r="E13" s="201"/>
      <c r="F13" s="134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</row>
    <row r="14" spans="1:19" ht="12.75" hidden="1" customHeight="1" x14ac:dyDescent="0.25">
      <c r="A14" s="201"/>
      <c r="B14" s="134"/>
      <c r="C14" s="134"/>
      <c r="D14" s="201"/>
      <c r="E14" s="202"/>
      <c r="F14" s="134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</row>
    <row r="15" spans="1:19" ht="13.5" hidden="1" customHeight="1" x14ac:dyDescent="0.25">
      <c r="A15" s="201"/>
      <c r="B15" s="134"/>
      <c r="C15" s="134"/>
      <c r="D15" s="134"/>
      <c r="E15" s="201"/>
      <c r="F15" s="134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</row>
    <row r="16" spans="1:19" hidden="1" x14ac:dyDescent="0.25">
      <c r="A16" s="201"/>
      <c r="B16" s="134"/>
      <c r="C16" s="134"/>
      <c r="D16" s="134"/>
      <c r="E16" s="201"/>
      <c r="F16" s="134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</row>
    <row r="17" spans="1:21" hidden="1" x14ac:dyDescent="0.25">
      <c r="A17" s="201"/>
      <c r="B17" s="134"/>
      <c r="C17" s="134"/>
      <c r="D17" s="134"/>
      <c r="E17" s="201"/>
      <c r="F17" s="134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</row>
    <row r="18" spans="1:21" hidden="1" x14ac:dyDescent="0.25">
      <c r="A18" s="201"/>
      <c r="B18" s="134"/>
      <c r="C18" s="134"/>
      <c r="D18" s="134"/>
      <c r="E18" s="201"/>
      <c r="F18" s="134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</row>
    <row r="19" spans="1:21" hidden="1" x14ac:dyDescent="0.25">
      <c r="A19" s="201"/>
      <c r="B19" s="134"/>
      <c r="C19" s="134"/>
      <c r="D19" s="134"/>
      <c r="E19" s="201"/>
      <c r="F19" s="134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</row>
    <row r="20" spans="1:21" ht="13.5" hidden="1" customHeight="1" thickBot="1" x14ac:dyDescent="0.3">
      <c r="A20" s="201"/>
      <c r="B20" s="134"/>
      <c r="C20" s="134"/>
      <c r="D20" s="134"/>
      <c r="E20" s="201"/>
      <c r="F20" s="134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</row>
    <row r="21" spans="1:21" ht="0.75" hidden="1" customHeight="1" x14ac:dyDescent="0.25">
      <c r="A21" s="202"/>
      <c r="B21" s="134"/>
      <c r="C21" s="134"/>
      <c r="D21" s="134"/>
      <c r="E21" s="201"/>
      <c r="F21" s="134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</row>
    <row r="22" spans="1:21" ht="14.25" hidden="1" customHeight="1" x14ac:dyDescent="0.25">
      <c r="A22" s="202"/>
      <c r="B22" s="134"/>
      <c r="C22" s="134"/>
      <c r="D22" s="134"/>
      <c r="E22" s="160"/>
      <c r="F22" s="205"/>
      <c r="G22" s="206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</row>
    <row r="23" spans="1:21" ht="22.5" customHeight="1" thickBot="1" x14ac:dyDescent="0.3">
      <c r="A23" s="73"/>
      <c r="B23" s="81"/>
      <c r="C23" s="81"/>
      <c r="D23" s="81"/>
      <c r="E23" s="65"/>
      <c r="F23" s="66"/>
      <c r="G23" s="231" t="s">
        <v>135</v>
      </c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</row>
    <row r="24" spans="1:21" ht="19.5" customHeight="1" x14ac:dyDescent="0.25">
      <c r="A24" s="85" t="s">
        <v>63</v>
      </c>
      <c r="B24" s="240" t="s">
        <v>54</v>
      </c>
      <c r="C24" s="240"/>
      <c r="D24" s="332" t="s">
        <v>62</v>
      </c>
      <c r="E24" s="88"/>
      <c r="F24" s="86"/>
      <c r="G24" s="88">
        <v>15</v>
      </c>
      <c r="H24" s="88">
        <v>0.15</v>
      </c>
      <c r="I24" s="88">
        <v>10.88</v>
      </c>
      <c r="J24" s="88">
        <v>0.21</v>
      </c>
      <c r="K24" s="88">
        <v>99</v>
      </c>
      <c r="L24" s="88">
        <v>0</v>
      </c>
      <c r="M24" s="88">
        <v>0</v>
      </c>
      <c r="N24" s="88">
        <v>7.4999999999999997E-2</v>
      </c>
      <c r="O24" s="88">
        <v>0.15</v>
      </c>
      <c r="P24" s="88">
        <v>3.6</v>
      </c>
      <c r="Q24" s="88">
        <v>4.5</v>
      </c>
      <c r="R24" s="88">
        <v>7.4999999999999997E-2</v>
      </c>
      <c r="S24" s="210">
        <v>0.03</v>
      </c>
    </row>
    <row r="25" spans="1:21" ht="18.75" customHeight="1" x14ac:dyDescent="0.25">
      <c r="A25" s="91" t="s">
        <v>96</v>
      </c>
      <c r="B25" s="242" t="s">
        <v>181</v>
      </c>
      <c r="C25" s="242"/>
      <c r="D25" s="242"/>
      <c r="E25" s="111"/>
      <c r="F25" s="92"/>
      <c r="G25" s="111">
        <v>220</v>
      </c>
      <c r="H25" s="111">
        <v>7.26</v>
      </c>
      <c r="I25" s="111">
        <v>11.32</v>
      </c>
      <c r="J25" s="111">
        <v>39.93</v>
      </c>
      <c r="K25" s="111">
        <v>311.83</v>
      </c>
      <c r="L25" s="111">
        <v>0.19</v>
      </c>
      <c r="M25" s="111">
        <v>0.14000000000000001</v>
      </c>
      <c r="N25" s="111">
        <v>0.12</v>
      </c>
      <c r="O25" s="111">
        <v>1.54</v>
      </c>
      <c r="P25" s="111">
        <v>207.24</v>
      </c>
      <c r="Q25" s="111">
        <v>192.83</v>
      </c>
      <c r="R25" s="111">
        <v>40.04</v>
      </c>
      <c r="S25" s="112">
        <v>2.06</v>
      </c>
      <c r="U25" s="59"/>
    </row>
    <row r="26" spans="1:21" ht="18" customHeight="1" x14ac:dyDescent="0.25">
      <c r="A26" s="91" t="s">
        <v>209</v>
      </c>
      <c r="B26" s="242" t="s">
        <v>210</v>
      </c>
      <c r="C26" s="242"/>
      <c r="D26" s="242"/>
      <c r="E26" s="93"/>
      <c r="F26" s="92"/>
      <c r="G26" s="111">
        <v>30</v>
      </c>
      <c r="H26" s="111">
        <v>2.2799999999999998</v>
      </c>
      <c r="I26" s="111">
        <v>0.24</v>
      </c>
      <c r="J26" s="111">
        <v>14.76</v>
      </c>
      <c r="K26" s="111">
        <v>70.2</v>
      </c>
      <c r="L26" s="111">
        <v>3.3000000000000002E-2</v>
      </c>
      <c r="M26" s="111">
        <v>0</v>
      </c>
      <c r="N26" s="111">
        <v>0</v>
      </c>
      <c r="O26" s="111">
        <v>0.33</v>
      </c>
      <c r="P26" s="111">
        <v>6</v>
      </c>
      <c r="Q26" s="111">
        <v>19.5</v>
      </c>
      <c r="R26" s="111">
        <v>4.2</v>
      </c>
      <c r="S26" s="112">
        <v>0.33</v>
      </c>
    </row>
    <row r="27" spans="1:21" ht="18" customHeight="1" x14ac:dyDescent="0.25">
      <c r="A27" s="91" t="s">
        <v>211</v>
      </c>
      <c r="B27" s="242" t="s">
        <v>212</v>
      </c>
      <c r="C27" s="242"/>
      <c r="D27" s="242"/>
      <c r="E27" s="93"/>
      <c r="F27" s="92"/>
      <c r="G27" s="111">
        <v>30</v>
      </c>
      <c r="H27" s="111">
        <v>2.04</v>
      </c>
      <c r="I27" s="111">
        <v>0.39</v>
      </c>
      <c r="J27" s="111">
        <v>11.94</v>
      </c>
      <c r="K27" s="111">
        <v>59.4</v>
      </c>
      <c r="L27" s="111">
        <v>5.3999999999999999E-2</v>
      </c>
      <c r="M27" s="111">
        <v>0</v>
      </c>
      <c r="N27" s="111">
        <v>0</v>
      </c>
      <c r="O27" s="111">
        <v>0.42</v>
      </c>
      <c r="P27" s="111">
        <v>14.1</v>
      </c>
      <c r="Q27" s="111">
        <v>47.1</v>
      </c>
      <c r="R27" s="111">
        <v>14.1</v>
      </c>
      <c r="S27" s="112">
        <v>1.17</v>
      </c>
    </row>
    <row r="28" spans="1:21" ht="18.75" customHeight="1" x14ac:dyDescent="0.25">
      <c r="A28" s="91" t="s">
        <v>182</v>
      </c>
      <c r="B28" s="242" t="s">
        <v>50</v>
      </c>
      <c r="C28" s="242"/>
      <c r="D28" s="242"/>
      <c r="E28" s="111"/>
      <c r="F28" s="92"/>
      <c r="G28" s="111">
        <v>200</v>
      </c>
      <c r="H28" s="111">
        <v>0.12</v>
      </c>
      <c r="I28" s="111">
        <v>0</v>
      </c>
      <c r="J28" s="111">
        <v>12.04</v>
      </c>
      <c r="K28" s="111">
        <v>48.64</v>
      </c>
      <c r="L28" s="111">
        <v>0</v>
      </c>
      <c r="M28" s="111">
        <v>0</v>
      </c>
      <c r="N28" s="111">
        <v>0</v>
      </c>
      <c r="O28" s="111">
        <v>0</v>
      </c>
      <c r="P28" s="111">
        <v>2.59</v>
      </c>
      <c r="Q28" s="111">
        <v>1.5</v>
      </c>
      <c r="R28" s="111">
        <v>1.1299999999999999</v>
      </c>
      <c r="S28" s="112">
        <v>0.18</v>
      </c>
    </row>
    <row r="29" spans="1:21" ht="17.25" hidden="1" customHeight="1" x14ac:dyDescent="0.25">
      <c r="A29" s="91"/>
      <c r="B29" s="242"/>
      <c r="C29" s="242"/>
      <c r="D29" s="242"/>
      <c r="E29" s="111"/>
      <c r="F29" s="92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</row>
    <row r="30" spans="1:21" ht="20.25" customHeight="1" thickBot="1" x14ac:dyDescent="0.3">
      <c r="A30" s="91" t="s">
        <v>145</v>
      </c>
      <c r="B30" s="242" t="s">
        <v>146</v>
      </c>
      <c r="C30" s="242"/>
      <c r="D30" s="242"/>
      <c r="E30" s="93"/>
      <c r="F30" s="92"/>
      <c r="G30" s="111">
        <v>100</v>
      </c>
      <c r="H30" s="111">
        <v>0.4</v>
      </c>
      <c r="I30" s="111">
        <v>0.4</v>
      </c>
      <c r="J30" s="111">
        <v>9.8000000000000007</v>
      </c>
      <c r="K30" s="111">
        <v>44</v>
      </c>
      <c r="L30" s="111">
        <v>0.03</v>
      </c>
      <c r="M30" s="111">
        <v>7</v>
      </c>
      <c r="N30" s="111">
        <v>0</v>
      </c>
      <c r="O30" s="111">
        <v>0.2</v>
      </c>
      <c r="P30" s="111">
        <v>16.100000000000001</v>
      </c>
      <c r="Q30" s="111">
        <v>11</v>
      </c>
      <c r="R30" s="111">
        <v>9</v>
      </c>
      <c r="S30" s="112">
        <v>2.21</v>
      </c>
    </row>
    <row r="31" spans="1:21" ht="15.75" hidden="1" thickBot="1" x14ac:dyDescent="0.3">
      <c r="A31" s="91"/>
      <c r="B31" s="242"/>
      <c r="C31" s="242"/>
      <c r="D31" s="242"/>
      <c r="E31" s="93"/>
      <c r="F31" s="92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5"/>
    </row>
    <row r="32" spans="1:21" ht="15.75" hidden="1" thickBot="1" x14ac:dyDescent="0.3">
      <c r="A32" s="91"/>
      <c r="B32" s="242"/>
      <c r="C32" s="242"/>
      <c r="D32" s="242"/>
      <c r="E32" s="93"/>
      <c r="F32" s="92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/>
    </row>
    <row r="33" spans="1:20" ht="0.75" hidden="1" customHeight="1" thickBot="1" x14ac:dyDescent="0.3">
      <c r="A33" s="91"/>
      <c r="B33" s="242"/>
      <c r="C33" s="242"/>
      <c r="D33" s="242"/>
      <c r="E33" s="93"/>
      <c r="F33" s="92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5"/>
    </row>
    <row r="34" spans="1:20" ht="0.75" hidden="1" customHeight="1" x14ac:dyDescent="0.25">
      <c r="A34" s="110"/>
      <c r="B34" s="242"/>
      <c r="C34" s="242"/>
      <c r="D34" s="242"/>
      <c r="E34" s="93"/>
      <c r="F34" s="92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</row>
    <row r="35" spans="1:20" ht="15.75" hidden="1" thickBot="1" x14ac:dyDescent="0.3">
      <c r="A35" s="110"/>
      <c r="B35" s="242" t="s">
        <v>40</v>
      </c>
      <c r="C35" s="242"/>
      <c r="D35" s="242"/>
      <c r="E35" s="93"/>
      <c r="F35" s="92"/>
      <c r="G35" s="94" t="s">
        <v>41</v>
      </c>
      <c r="H35" s="94" t="s">
        <v>38</v>
      </c>
      <c r="I35" s="94"/>
      <c r="J35" s="94" t="s">
        <v>42</v>
      </c>
      <c r="K35" s="94" t="s">
        <v>43</v>
      </c>
      <c r="L35" s="94" t="s">
        <v>31</v>
      </c>
      <c r="M35" s="94" t="s">
        <v>32</v>
      </c>
      <c r="N35" s="94"/>
      <c r="O35" s="94" t="s">
        <v>33</v>
      </c>
      <c r="P35" s="94" t="s">
        <v>34</v>
      </c>
      <c r="Q35" s="94" t="s">
        <v>35</v>
      </c>
      <c r="R35" s="94" t="s">
        <v>36</v>
      </c>
      <c r="S35" s="95" t="s">
        <v>37</v>
      </c>
    </row>
    <row r="36" spans="1:20" ht="12.75" hidden="1" customHeight="1" x14ac:dyDescent="0.25">
      <c r="A36" s="110"/>
      <c r="B36" s="242"/>
      <c r="C36" s="242"/>
      <c r="D36" s="242"/>
      <c r="E36" s="93"/>
      <c r="F36" s="92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</row>
    <row r="37" spans="1:20" ht="15.75" hidden="1" thickBot="1" x14ac:dyDescent="0.3">
      <c r="A37" s="110"/>
      <c r="B37" s="242"/>
      <c r="C37" s="242"/>
      <c r="D37" s="242"/>
      <c r="E37" s="93"/>
      <c r="F37" s="92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/>
    </row>
    <row r="38" spans="1:20" ht="15.75" hidden="1" thickBot="1" x14ac:dyDescent="0.3">
      <c r="A38" s="110"/>
      <c r="B38" s="242"/>
      <c r="C38" s="242"/>
      <c r="D38" s="242"/>
      <c r="E38" s="93"/>
      <c r="F38" s="92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5"/>
    </row>
    <row r="39" spans="1:20" ht="15.75" hidden="1" thickBot="1" x14ac:dyDescent="0.3">
      <c r="A39" s="110"/>
      <c r="B39" s="242"/>
      <c r="C39" s="242"/>
      <c r="D39" s="242"/>
      <c r="E39" s="93"/>
      <c r="F39" s="92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5"/>
    </row>
    <row r="40" spans="1:20" ht="0.75" hidden="1" customHeight="1" x14ac:dyDescent="0.25">
      <c r="A40" s="96"/>
      <c r="B40" s="243"/>
      <c r="C40" s="243"/>
      <c r="D40" s="243"/>
      <c r="E40" s="98"/>
      <c r="F40" s="97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100"/>
    </row>
    <row r="41" spans="1:20" ht="24" customHeight="1" thickBot="1" x14ac:dyDescent="0.3">
      <c r="A41" s="234" t="s">
        <v>137</v>
      </c>
      <c r="B41" s="244"/>
      <c r="C41" s="244"/>
      <c r="D41" s="244"/>
      <c r="E41" s="101"/>
      <c r="F41" s="102"/>
      <c r="G41" s="103">
        <f>G24+G25+G26+G27++G28+G29+G30</f>
        <v>595</v>
      </c>
      <c r="H41" s="103">
        <f t="shared" ref="H41:S41" si="0">H24+H25+H26+H27+H28+H29+H30</f>
        <v>12.25</v>
      </c>
      <c r="I41" s="103">
        <f t="shared" si="0"/>
        <v>23.23</v>
      </c>
      <c r="J41" s="103">
        <f t="shared" si="0"/>
        <v>88.679999999999993</v>
      </c>
      <c r="K41" s="103">
        <f t="shared" si="0"/>
        <v>633.06999999999994</v>
      </c>
      <c r="L41" s="103">
        <f t="shared" si="0"/>
        <v>0.30700000000000005</v>
      </c>
      <c r="M41" s="103">
        <f t="shared" si="0"/>
        <v>7.14</v>
      </c>
      <c r="N41" s="103">
        <f t="shared" si="0"/>
        <v>0.19500000000000001</v>
      </c>
      <c r="O41" s="103">
        <f t="shared" si="0"/>
        <v>2.64</v>
      </c>
      <c r="P41" s="103">
        <f t="shared" si="0"/>
        <v>249.63</v>
      </c>
      <c r="Q41" s="103">
        <f t="shared" si="0"/>
        <v>276.43</v>
      </c>
      <c r="R41" s="103">
        <f t="shared" si="0"/>
        <v>68.545000000000016</v>
      </c>
      <c r="S41" s="104">
        <f t="shared" si="0"/>
        <v>5.98</v>
      </c>
    </row>
    <row r="42" spans="1:20" ht="16.5" hidden="1" customHeight="1" thickBot="1" x14ac:dyDescent="0.3">
      <c r="A42" s="73"/>
      <c r="B42" s="245"/>
      <c r="C42" s="245"/>
      <c r="D42" s="245"/>
      <c r="E42" s="105"/>
      <c r="F42" s="107"/>
      <c r="G42" s="67"/>
      <c r="H42" s="107"/>
      <c r="I42" s="107"/>
      <c r="J42" s="108"/>
      <c r="K42" s="108"/>
      <c r="L42" s="108"/>
      <c r="M42" s="108"/>
      <c r="N42" s="108"/>
      <c r="O42" s="108"/>
      <c r="P42" s="108"/>
      <c r="Q42" s="108"/>
      <c r="R42" s="108"/>
      <c r="S42" s="109"/>
    </row>
    <row r="43" spans="1:20" hidden="1" x14ac:dyDescent="0.25">
      <c r="A43" s="113"/>
      <c r="B43" s="246"/>
      <c r="C43" s="246"/>
      <c r="D43" s="246"/>
      <c r="E43" s="136"/>
      <c r="F43" s="114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7"/>
    </row>
    <row r="44" spans="1:20" ht="13.5" hidden="1" customHeight="1" thickBot="1" x14ac:dyDescent="0.3">
      <c r="A44" s="201"/>
      <c r="B44" s="247"/>
      <c r="C44" s="247"/>
      <c r="D44" s="247"/>
      <c r="E44" s="202"/>
      <c r="F44" s="134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59"/>
    </row>
    <row r="45" spans="1:20" ht="13.5" hidden="1" customHeight="1" thickBot="1" x14ac:dyDescent="0.3">
      <c r="A45" s="201"/>
      <c r="B45" s="247"/>
      <c r="C45" s="247"/>
      <c r="D45" s="247"/>
      <c r="E45" s="202"/>
      <c r="F45" s="134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</row>
    <row r="46" spans="1:20" ht="0.75" hidden="1" customHeight="1" thickBot="1" x14ac:dyDescent="0.3">
      <c r="A46" s="201"/>
      <c r="B46" s="247"/>
      <c r="C46" s="247"/>
      <c r="D46" s="247"/>
      <c r="E46" s="207"/>
      <c r="F46" s="134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</row>
    <row r="47" spans="1:20" ht="13.5" hidden="1" customHeight="1" x14ac:dyDescent="0.25">
      <c r="A47" s="201"/>
      <c r="B47" s="247"/>
      <c r="C47" s="247"/>
      <c r="D47" s="247"/>
      <c r="E47" s="201"/>
      <c r="F47" s="134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</row>
    <row r="48" spans="1:20" ht="12.75" hidden="1" customHeight="1" x14ac:dyDescent="0.25">
      <c r="A48" s="201"/>
      <c r="B48" s="247"/>
      <c r="C48" s="247"/>
      <c r="D48" s="247"/>
      <c r="E48" s="201"/>
      <c r="F48" s="134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</row>
    <row r="49" spans="1:19" ht="12.75" hidden="1" customHeight="1" x14ac:dyDescent="0.25">
      <c r="A49" s="201"/>
      <c r="B49" s="247"/>
      <c r="C49" s="247"/>
      <c r="D49" s="247"/>
      <c r="E49" s="201"/>
      <c r="F49" s="134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</row>
    <row r="50" spans="1:19" ht="12.75" hidden="1" customHeight="1" x14ac:dyDescent="0.25">
      <c r="A50" s="201"/>
      <c r="B50" s="247"/>
      <c r="C50" s="247"/>
      <c r="D50" s="247"/>
      <c r="E50" s="201"/>
      <c r="F50" s="134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</row>
    <row r="51" spans="1:19" ht="0.75" hidden="1" customHeight="1" x14ac:dyDescent="0.25">
      <c r="A51" s="202"/>
      <c r="B51" s="247"/>
      <c r="C51" s="247"/>
      <c r="D51" s="247"/>
      <c r="E51" s="201"/>
      <c r="F51" s="134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</row>
    <row r="52" spans="1:19" ht="0.75" hidden="1" customHeight="1" x14ac:dyDescent="0.25">
      <c r="A52" s="202"/>
      <c r="B52" s="247"/>
      <c r="C52" s="247"/>
      <c r="D52" s="247"/>
      <c r="E52" s="201"/>
      <c r="F52" s="134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</row>
    <row r="53" spans="1:19" hidden="1" x14ac:dyDescent="0.25">
      <c r="A53" s="202"/>
      <c r="B53" s="247"/>
      <c r="C53" s="247"/>
      <c r="D53" s="247"/>
      <c r="E53" s="201"/>
      <c r="F53" s="134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</row>
    <row r="54" spans="1:19" ht="15" hidden="1" customHeight="1" thickBot="1" x14ac:dyDescent="0.3">
      <c r="A54" s="202"/>
      <c r="B54" s="247"/>
      <c r="C54" s="247"/>
      <c r="D54" s="247"/>
      <c r="E54" s="207"/>
      <c r="F54" s="134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</row>
    <row r="55" spans="1:19" ht="3.75" hidden="1" customHeight="1" x14ac:dyDescent="0.25">
      <c r="A55" s="113"/>
      <c r="B55" s="246"/>
      <c r="C55" s="246"/>
      <c r="D55" s="246"/>
      <c r="E55" s="115"/>
      <c r="F55" s="114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7"/>
    </row>
    <row r="56" spans="1:19" ht="38.25" customHeight="1" thickBot="1" x14ac:dyDescent="0.3">
      <c r="A56" s="74"/>
      <c r="B56" s="244"/>
      <c r="C56" s="244"/>
      <c r="D56" s="244"/>
      <c r="E56" s="101"/>
      <c r="F56" s="82"/>
      <c r="G56" s="232" t="s">
        <v>140</v>
      </c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4"/>
    </row>
    <row r="57" spans="1:19" ht="20.25" customHeight="1" x14ac:dyDescent="0.25">
      <c r="A57" s="85" t="s">
        <v>118</v>
      </c>
      <c r="B57" s="240" t="s">
        <v>103</v>
      </c>
      <c r="C57" s="240"/>
      <c r="D57" s="240"/>
      <c r="E57" s="88"/>
      <c r="F57" s="86"/>
      <c r="G57" s="88">
        <v>250</v>
      </c>
      <c r="H57" s="88">
        <v>2.34</v>
      </c>
      <c r="I57" s="88">
        <v>2.83</v>
      </c>
      <c r="J57" s="88">
        <v>16.87</v>
      </c>
      <c r="K57" s="88">
        <v>114</v>
      </c>
      <c r="L57" s="88">
        <v>0.13</v>
      </c>
      <c r="M57" s="88">
        <v>12</v>
      </c>
      <c r="N57" s="88">
        <v>0</v>
      </c>
      <c r="O57" s="88">
        <v>0.26</v>
      </c>
      <c r="P57" s="88">
        <v>30.45</v>
      </c>
      <c r="Q57" s="88">
        <v>77.73</v>
      </c>
      <c r="R57" s="88">
        <v>31.4</v>
      </c>
      <c r="S57" s="210">
        <v>1.2</v>
      </c>
    </row>
    <row r="58" spans="1:19" ht="17.25" customHeight="1" x14ac:dyDescent="0.25">
      <c r="A58" s="91" t="s">
        <v>183</v>
      </c>
      <c r="B58" s="242" t="s">
        <v>184</v>
      </c>
      <c r="C58" s="242"/>
      <c r="D58" s="242"/>
      <c r="E58" s="111"/>
      <c r="F58" s="92"/>
      <c r="G58" s="111">
        <v>120</v>
      </c>
      <c r="H58" s="111">
        <v>16.89</v>
      </c>
      <c r="I58" s="111">
        <v>18.36</v>
      </c>
      <c r="J58" s="111">
        <v>3.84</v>
      </c>
      <c r="K58" s="111">
        <v>246.96</v>
      </c>
      <c r="L58" s="111">
        <v>3.5999999999999997E-2</v>
      </c>
      <c r="M58" s="111">
        <v>1.29</v>
      </c>
      <c r="N58" s="111">
        <v>115.68</v>
      </c>
      <c r="O58" s="111">
        <v>0.72</v>
      </c>
      <c r="P58" s="111">
        <v>29.6</v>
      </c>
      <c r="Q58" s="111">
        <v>83.04</v>
      </c>
      <c r="R58" s="111">
        <v>21.69</v>
      </c>
      <c r="S58" s="112">
        <v>1.52</v>
      </c>
    </row>
    <row r="59" spans="1:19" ht="18.75" customHeight="1" x14ac:dyDescent="0.25">
      <c r="A59" s="91" t="s">
        <v>99</v>
      </c>
      <c r="B59" s="242" t="s">
        <v>100</v>
      </c>
      <c r="C59" s="242"/>
      <c r="D59" s="242"/>
      <c r="E59" s="93"/>
      <c r="F59" s="92"/>
      <c r="G59" s="111">
        <v>180</v>
      </c>
      <c r="H59" s="111">
        <v>4.46</v>
      </c>
      <c r="I59" s="111">
        <v>6.54</v>
      </c>
      <c r="J59" s="111">
        <v>45.32</v>
      </c>
      <c r="K59" s="111">
        <v>258.07</v>
      </c>
      <c r="L59" s="111">
        <v>5.3999999999999999E-2</v>
      </c>
      <c r="M59" s="111">
        <v>0</v>
      </c>
      <c r="N59" s="111">
        <v>3.5999999999999997E-2</v>
      </c>
      <c r="O59" s="111">
        <v>3.24</v>
      </c>
      <c r="P59" s="111">
        <v>6.91</v>
      </c>
      <c r="Q59" s="111">
        <v>95.58</v>
      </c>
      <c r="R59" s="111">
        <v>31.09</v>
      </c>
      <c r="S59" s="112">
        <v>0.62</v>
      </c>
    </row>
    <row r="60" spans="1:19" ht="15" hidden="1" customHeight="1" x14ac:dyDescent="0.25">
      <c r="A60" s="91"/>
      <c r="B60" s="242" t="s">
        <v>20</v>
      </c>
      <c r="C60" s="242"/>
      <c r="D60" s="242"/>
      <c r="E60" s="93"/>
      <c r="F60" s="92"/>
      <c r="G60" s="111" t="s">
        <v>39</v>
      </c>
      <c r="H60" s="111" t="s">
        <v>21</v>
      </c>
      <c r="I60" s="111" t="s">
        <v>22</v>
      </c>
      <c r="J60" s="111" t="s">
        <v>23</v>
      </c>
      <c r="K60" s="111" t="s">
        <v>24</v>
      </c>
      <c r="L60" s="111" t="s">
        <v>25</v>
      </c>
      <c r="M60" s="111"/>
      <c r="N60" s="111"/>
      <c r="O60" s="111"/>
      <c r="P60" s="111" t="s">
        <v>26</v>
      </c>
      <c r="Q60" s="111" t="s">
        <v>27</v>
      </c>
      <c r="R60" s="111" t="s">
        <v>28</v>
      </c>
      <c r="S60" s="112" t="s">
        <v>29</v>
      </c>
    </row>
    <row r="61" spans="1:19" hidden="1" x14ac:dyDescent="0.25">
      <c r="A61" s="91"/>
      <c r="B61" s="242"/>
      <c r="C61" s="242"/>
      <c r="D61" s="242"/>
      <c r="E61" s="93"/>
      <c r="F61" s="92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2"/>
    </row>
    <row r="62" spans="1:19" hidden="1" x14ac:dyDescent="0.25">
      <c r="A62" s="91"/>
      <c r="B62" s="242"/>
      <c r="C62" s="242"/>
      <c r="D62" s="242"/>
      <c r="E62" s="93"/>
      <c r="F62" s="92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19" ht="18.75" customHeight="1" x14ac:dyDescent="0.25">
      <c r="A63" s="118" t="s">
        <v>76</v>
      </c>
      <c r="B63" s="243" t="s">
        <v>194</v>
      </c>
      <c r="C63" s="243"/>
      <c r="D63" s="243"/>
      <c r="E63" s="97" t="s">
        <v>195</v>
      </c>
      <c r="F63" s="97"/>
      <c r="G63" s="171">
        <v>100</v>
      </c>
      <c r="H63" s="171">
        <v>1.1000000000000001</v>
      </c>
      <c r="I63" s="171">
        <v>0.2</v>
      </c>
      <c r="J63" s="171">
        <v>4.5999999999999996</v>
      </c>
      <c r="K63" s="171">
        <v>23</v>
      </c>
      <c r="L63" s="171">
        <v>0.06</v>
      </c>
      <c r="M63" s="171">
        <v>25</v>
      </c>
      <c r="N63" s="171">
        <v>0.14000000000000001</v>
      </c>
      <c r="O63" s="171">
        <v>0.7</v>
      </c>
      <c r="P63" s="171">
        <v>14</v>
      </c>
      <c r="Q63" s="171">
        <v>26</v>
      </c>
      <c r="R63" s="171">
        <v>20</v>
      </c>
      <c r="S63" s="211">
        <v>0.9</v>
      </c>
    </row>
    <row r="64" spans="1:19" ht="18" customHeight="1" x14ac:dyDescent="0.25">
      <c r="A64" s="118" t="s">
        <v>185</v>
      </c>
      <c r="B64" s="243" t="s">
        <v>149</v>
      </c>
      <c r="C64" s="243"/>
      <c r="D64" s="243"/>
      <c r="E64" s="98"/>
      <c r="F64" s="97"/>
      <c r="G64" s="171">
        <v>200</v>
      </c>
      <c r="H64" s="171">
        <v>0.3</v>
      </c>
      <c r="I64" s="171">
        <v>0.01</v>
      </c>
      <c r="J64" s="171">
        <v>17.5</v>
      </c>
      <c r="K64" s="171">
        <v>72</v>
      </c>
      <c r="L64" s="171">
        <v>0</v>
      </c>
      <c r="M64" s="171">
        <v>0.1</v>
      </c>
      <c r="N64" s="171">
        <v>0</v>
      </c>
      <c r="O64" s="171">
        <v>0.1</v>
      </c>
      <c r="P64" s="171">
        <v>16.399999999999999</v>
      </c>
      <c r="Q64" s="171">
        <v>10.7</v>
      </c>
      <c r="R64" s="171">
        <v>4.3</v>
      </c>
      <c r="S64" s="211">
        <v>0.9</v>
      </c>
    </row>
    <row r="65" spans="1:19" ht="18.75" customHeight="1" x14ac:dyDescent="0.25">
      <c r="A65" s="118" t="s">
        <v>209</v>
      </c>
      <c r="B65" s="243" t="s">
        <v>210</v>
      </c>
      <c r="C65" s="243"/>
      <c r="D65" s="243"/>
      <c r="E65" s="98"/>
      <c r="F65" s="97"/>
      <c r="G65" s="171">
        <v>40</v>
      </c>
      <c r="H65" s="171">
        <v>3.04</v>
      </c>
      <c r="I65" s="171">
        <v>0.32</v>
      </c>
      <c r="J65" s="171">
        <v>19.68</v>
      </c>
      <c r="K65" s="171">
        <v>93.6</v>
      </c>
      <c r="L65" s="171">
        <v>4.3999999999999997E-2</v>
      </c>
      <c r="M65" s="171">
        <v>0</v>
      </c>
      <c r="N65" s="171">
        <v>0</v>
      </c>
      <c r="O65" s="171">
        <v>0.44</v>
      </c>
      <c r="P65" s="171">
        <v>8</v>
      </c>
      <c r="Q65" s="171">
        <v>26</v>
      </c>
      <c r="R65" s="171">
        <v>5.6</v>
      </c>
      <c r="S65" s="211">
        <v>0.44</v>
      </c>
    </row>
    <row r="66" spans="1:19" ht="19.5" customHeight="1" thickBot="1" x14ac:dyDescent="0.3">
      <c r="A66" s="96" t="s">
        <v>211</v>
      </c>
      <c r="B66" s="243" t="s">
        <v>212</v>
      </c>
      <c r="C66" s="243"/>
      <c r="D66" s="243"/>
      <c r="E66" s="98"/>
      <c r="F66" s="97"/>
      <c r="G66" s="171">
        <v>30</v>
      </c>
      <c r="H66" s="171">
        <v>2.04</v>
      </c>
      <c r="I66" s="171">
        <v>0.39</v>
      </c>
      <c r="J66" s="171">
        <v>11.94</v>
      </c>
      <c r="K66" s="171">
        <v>59.4</v>
      </c>
      <c r="L66" s="171">
        <v>5.3999999999999999E-2</v>
      </c>
      <c r="M66" s="171">
        <v>0</v>
      </c>
      <c r="N66" s="171">
        <v>0</v>
      </c>
      <c r="O66" s="171">
        <v>0.42</v>
      </c>
      <c r="P66" s="171">
        <v>14.1</v>
      </c>
      <c r="Q66" s="171">
        <v>47.1</v>
      </c>
      <c r="R66" s="171">
        <v>14.1</v>
      </c>
      <c r="S66" s="211">
        <v>1.17</v>
      </c>
    </row>
    <row r="67" spans="1:19" ht="24.75" customHeight="1" thickBot="1" x14ac:dyDescent="0.3">
      <c r="A67" s="234" t="s">
        <v>138</v>
      </c>
      <c r="B67" s="244"/>
      <c r="C67" s="244"/>
      <c r="D67" s="244"/>
      <c r="E67" s="101"/>
      <c r="F67" s="102"/>
      <c r="G67" s="103">
        <f t="shared" ref="G67:Q67" si="1">G57+G58+G59+G63+G64+G65+G66</f>
        <v>920</v>
      </c>
      <c r="H67" s="103">
        <f t="shared" si="1"/>
        <v>30.17</v>
      </c>
      <c r="I67" s="103">
        <f t="shared" si="1"/>
        <v>28.65</v>
      </c>
      <c r="J67" s="103">
        <f t="shared" si="1"/>
        <v>119.75</v>
      </c>
      <c r="K67" s="103">
        <f>K57+K58+K59+K63+K64+K65+K66</f>
        <v>867.03</v>
      </c>
      <c r="L67" s="103">
        <f t="shared" si="1"/>
        <v>0.378</v>
      </c>
      <c r="M67" s="103">
        <f t="shared" si="1"/>
        <v>38.39</v>
      </c>
      <c r="N67" s="103">
        <f t="shared" si="1"/>
        <v>115.85600000000001</v>
      </c>
      <c r="O67" s="103">
        <f t="shared" si="1"/>
        <v>5.8800000000000008</v>
      </c>
      <c r="P67" s="103">
        <f t="shared" si="1"/>
        <v>119.45999999999998</v>
      </c>
      <c r="Q67" s="103">
        <f t="shared" si="1"/>
        <v>366.15000000000003</v>
      </c>
      <c r="R67" s="103">
        <f>R57+R58+R63+R59+R64+R65+R66</f>
        <v>128.18</v>
      </c>
      <c r="S67" s="104">
        <f>S57+S58+S59+S63+S64+S65+S66</f>
        <v>6.7500000000000009</v>
      </c>
    </row>
    <row r="68" spans="1:19" ht="16.5" hidden="1" thickBot="1" x14ac:dyDescent="0.3">
      <c r="A68" s="127"/>
      <c r="B68" s="128"/>
      <c r="C68" s="128"/>
      <c r="D68" s="128"/>
      <c r="E68" s="127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</row>
    <row r="69" spans="1:19" ht="17.25" hidden="1" customHeight="1" thickBot="1" x14ac:dyDescent="0.3">
      <c r="A69" s="121"/>
      <c r="B69" s="122"/>
      <c r="C69" s="122"/>
      <c r="D69" s="122"/>
      <c r="E69" s="121"/>
      <c r="F69" s="122"/>
      <c r="G69" s="68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</row>
    <row r="70" spans="1:19" ht="12" hidden="1" customHeight="1" thickBot="1" x14ac:dyDescent="0.3">
      <c r="A70" s="201"/>
      <c r="B70" s="134"/>
      <c r="C70" s="134"/>
      <c r="D70" s="134"/>
      <c r="E70" s="202"/>
      <c r="F70" s="134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</row>
    <row r="71" spans="1:19" ht="12.75" hidden="1" customHeight="1" thickBot="1" x14ac:dyDescent="0.3">
      <c r="A71" s="201"/>
      <c r="B71" s="134"/>
      <c r="C71" s="134"/>
      <c r="D71" s="134"/>
      <c r="E71" s="202"/>
      <c r="F71" s="134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</row>
    <row r="72" spans="1:19" ht="13.5" hidden="1" customHeight="1" thickBot="1" x14ac:dyDescent="0.3">
      <c r="A72" s="201"/>
      <c r="B72" s="134"/>
      <c r="C72" s="134"/>
      <c r="D72" s="134"/>
      <c r="E72" s="201"/>
      <c r="F72" s="134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</row>
    <row r="73" spans="1:19" ht="0.75" hidden="1" customHeight="1" thickBot="1" x14ac:dyDescent="0.3">
      <c r="A73" s="85"/>
      <c r="B73" s="86"/>
      <c r="C73" s="86"/>
      <c r="D73" s="86"/>
      <c r="E73" s="87"/>
      <c r="F73" s="86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90"/>
    </row>
    <row r="74" spans="1:19" ht="15.75" hidden="1" thickBot="1" x14ac:dyDescent="0.3">
      <c r="A74" s="91"/>
      <c r="B74" s="92"/>
      <c r="C74" s="92"/>
      <c r="D74" s="92"/>
      <c r="E74" s="92"/>
      <c r="F74" s="92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5"/>
    </row>
    <row r="75" spans="1:19" ht="15.75" hidden="1" thickBot="1" x14ac:dyDescent="0.3">
      <c r="A75" s="91"/>
      <c r="B75" s="92"/>
      <c r="C75" s="92"/>
      <c r="D75" s="92"/>
      <c r="E75" s="92"/>
      <c r="F75" s="92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5"/>
    </row>
    <row r="76" spans="1:19" ht="15.75" hidden="1" thickBot="1" x14ac:dyDescent="0.3">
      <c r="A76" s="118"/>
      <c r="B76" s="97"/>
      <c r="C76" s="97"/>
      <c r="D76" s="97"/>
      <c r="E76" s="97"/>
      <c r="F76" s="97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100"/>
    </row>
    <row r="77" spans="1:19" ht="15.75" hidden="1" thickBot="1" x14ac:dyDescent="0.3">
      <c r="A77" s="118"/>
      <c r="B77" s="97"/>
      <c r="C77" s="97"/>
      <c r="D77" s="97"/>
      <c r="E77" s="97"/>
      <c r="F77" s="97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100"/>
    </row>
    <row r="78" spans="1:19" ht="15.75" hidden="1" thickBot="1" x14ac:dyDescent="0.3">
      <c r="A78" s="118"/>
      <c r="B78" s="97"/>
      <c r="C78" s="97"/>
      <c r="D78" s="97"/>
      <c r="E78" s="97"/>
      <c r="F78" s="97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100"/>
    </row>
    <row r="79" spans="1:19" ht="15.75" hidden="1" thickBot="1" x14ac:dyDescent="0.3">
      <c r="A79" s="96"/>
      <c r="B79" s="97"/>
      <c r="C79" s="97"/>
      <c r="D79" s="97"/>
      <c r="E79" s="97"/>
      <c r="F79" s="97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100"/>
    </row>
    <row r="80" spans="1:19" ht="32.25" customHeight="1" thickBot="1" x14ac:dyDescent="0.3">
      <c r="A80" s="235" t="s">
        <v>139</v>
      </c>
      <c r="B80" s="82"/>
      <c r="C80" s="82"/>
      <c r="D80" s="82"/>
      <c r="E80" s="82"/>
      <c r="F80" s="102"/>
      <c r="G80" s="237">
        <f t="shared" ref="G80:S80" si="2">G41+G67</f>
        <v>1515</v>
      </c>
      <c r="H80" s="237">
        <f t="shared" si="2"/>
        <v>42.42</v>
      </c>
      <c r="I80" s="237">
        <f t="shared" si="2"/>
        <v>51.879999999999995</v>
      </c>
      <c r="J80" s="237">
        <f t="shared" si="2"/>
        <v>208.43</v>
      </c>
      <c r="K80" s="237">
        <f t="shared" si="2"/>
        <v>1500.1</v>
      </c>
      <c r="L80" s="315">
        <f t="shared" si="2"/>
        <v>0.68500000000000005</v>
      </c>
      <c r="M80" s="237">
        <f t="shared" si="2"/>
        <v>45.53</v>
      </c>
      <c r="N80" s="237">
        <f t="shared" si="2"/>
        <v>116.051</v>
      </c>
      <c r="O80" s="237">
        <f t="shared" si="2"/>
        <v>8.5200000000000014</v>
      </c>
      <c r="P80" s="237">
        <f t="shared" si="2"/>
        <v>369.09</v>
      </c>
      <c r="Q80" s="237">
        <f t="shared" si="2"/>
        <v>642.58000000000004</v>
      </c>
      <c r="R80" s="237">
        <f t="shared" si="2"/>
        <v>196.72500000000002</v>
      </c>
      <c r="S80" s="238">
        <f t="shared" si="2"/>
        <v>12.73</v>
      </c>
    </row>
    <row r="81" spans="1:19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x14ac:dyDescent="0.25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</row>
  </sheetData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4" workbookViewId="0">
      <selection activeCell="E60" sqref="E60"/>
    </sheetView>
  </sheetViews>
  <sheetFormatPr defaultRowHeight="15" x14ac:dyDescent="0.25"/>
  <cols>
    <col min="1" max="1" width="7" style="3" customWidth="1"/>
    <col min="2" max="3" width="9.140625" style="3"/>
    <col min="4" max="4" width="14.42578125" style="3" customWidth="1"/>
    <col min="5" max="5" width="8" style="3" customWidth="1"/>
    <col min="6" max="6" width="0.5703125" style="3" hidden="1" customWidth="1"/>
    <col min="7" max="7" width="8.140625" style="3" customWidth="1"/>
    <col min="8" max="8" width="7.42578125" style="3" customWidth="1"/>
    <col min="9" max="9" width="7" style="3" customWidth="1"/>
    <col min="10" max="10" width="7.28515625" style="3" customWidth="1"/>
    <col min="11" max="11" width="8.28515625" style="3" customWidth="1"/>
    <col min="12" max="12" width="7.28515625" style="3" customWidth="1"/>
    <col min="13" max="13" width="7.140625" style="3" customWidth="1"/>
    <col min="14" max="14" width="7.28515625" style="3" customWidth="1"/>
    <col min="15" max="15" width="6.85546875" style="3" customWidth="1"/>
    <col min="16" max="16" width="7.7109375" style="3" customWidth="1"/>
    <col min="17" max="17" width="7.42578125" style="3" customWidth="1"/>
    <col min="18" max="18" width="7.28515625" style="3" customWidth="1"/>
    <col min="19" max="19" width="7" style="3" customWidth="1"/>
    <col min="20" max="16384" width="9.140625" style="3"/>
  </cols>
  <sheetData>
    <row r="1" spans="1:19" ht="9.75" hidden="1" customHeight="1" thickBot="1" x14ac:dyDescent="0.3">
      <c r="G1" s="34"/>
    </row>
    <row r="2" spans="1:19" ht="16.5" hidden="1" customHeight="1" x14ac:dyDescent="0.25">
      <c r="E2" s="33"/>
    </row>
    <row r="3" spans="1:19" ht="0.75" hidden="1" customHeight="1" x14ac:dyDescent="0.25">
      <c r="A3" s="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40.5" customHeight="1" thickBot="1" x14ac:dyDescent="0.3">
      <c r="A4" s="286" t="s">
        <v>0</v>
      </c>
      <c r="B4" s="48"/>
      <c r="C4" s="48"/>
      <c r="D4" s="261" t="s">
        <v>49</v>
      </c>
      <c r="E4" s="48"/>
      <c r="F4" s="262"/>
      <c r="G4" s="262"/>
      <c r="H4" s="263"/>
      <c r="I4" s="263"/>
      <c r="J4" s="262"/>
      <c r="K4" s="262"/>
      <c r="L4" s="262"/>
      <c r="M4" s="262"/>
      <c r="N4" s="262"/>
      <c r="O4" s="262"/>
      <c r="P4" s="262"/>
      <c r="Q4" s="262"/>
      <c r="R4" s="262"/>
      <c r="S4" s="264"/>
    </row>
    <row r="5" spans="1:19" ht="12.75" hidden="1" customHeight="1" x14ac:dyDescent="0.25">
      <c r="A5" s="30" t="s">
        <v>2</v>
      </c>
      <c r="B5" s="11"/>
      <c r="C5" s="12" t="s">
        <v>3</v>
      </c>
      <c r="D5" s="12"/>
      <c r="E5" s="12"/>
      <c r="F5" s="7" t="s">
        <v>4</v>
      </c>
      <c r="G5" s="15" t="s">
        <v>5</v>
      </c>
      <c r="H5" s="32" t="s">
        <v>58</v>
      </c>
      <c r="I5" s="17"/>
      <c r="J5" s="18"/>
      <c r="K5" s="19" t="s">
        <v>6</v>
      </c>
      <c r="L5" s="31" t="s">
        <v>57</v>
      </c>
      <c r="M5" s="20"/>
      <c r="N5" s="21"/>
      <c r="O5" s="22"/>
      <c r="P5" s="32" t="s">
        <v>56</v>
      </c>
      <c r="Q5" s="20"/>
      <c r="R5" s="21"/>
      <c r="S5" s="23"/>
    </row>
    <row r="6" spans="1:19" ht="12" hidden="1" customHeight="1" x14ac:dyDescent="0.25">
      <c r="A6" s="10" t="s">
        <v>46</v>
      </c>
      <c r="B6" s="13" t="s">
        <v>59</v>
      </c>
      <c r="C6" s="14"/>
      <c r="D6" s="14"/>
      <c r="E6" s="14"/>
      <c r="F6" s="8" t="s">
        <v>7</v>
      </c>
      <c r="G6" s="16" t="s">
        <v>45</v>
      </c>
      <c r="H6" s="24" t="s">
        <v>8</v>
      </c>
      <c r="I6" s="25" t="s">
        <v>9</v>
      </c>
      <c r="J6" s="26" t="s">
        <v>10</v>
      </c>
      <c r="K6" s="27" t="s">
        <v>11</v>
      </c>
      <c r="L6" s="24" t="s">
        <v>12</v>
      </c>
      <c r="M6" s="25" t="s">
        <v>13</v>
      </c>
      <c r="N6" s="25" t="s">
        <v>14</v>
      </c>
      <c r="O6" s="25" t="s">
        <v>15</v>
      </c>
      <c r="P6" s="25" t="s">
        <v>16</v>
      </c>
      <c r="Q6" s="25" t="s">
        <v>17</v>
      </c>
      <c r="R6" s="25" t="s">
        <v>18</v>
      </c>
      <c r="S6" s="28" t="s">
        <v>19</v>
      </c>
    </row>
    <row r="7" spans="1:19" ht="17.25" customHeight="1" thickBot="1" x14ac:dyDescent="0.3">
      <c r="A7" s="137">
        <v>1</v>
      </c>
      <c r="B7" s="74"/>
      <c r="C7" s="75">
        <v>2</v>
      </c>
      <c r="D7" s="75"/>
      <c r="E7" s="76"/>
      <c r="F7" s="75"/>
      <c r="G7" s="77">
        <v>3</v>
      </c>
      <c r="H7" s="78">
        <v>4</v>
      </c>
      <c r="I7" s="78">
        <v>5</v>
      </c>
      <c r="J7" s="78">
        <v>6</v>
      </c>
      <c r="K7" s="79">
        <v>7</v>
      </c>
      <c r="L7" s="78">
        <v>8</v>
      </c>
      <c r="M7" s="78">
        <v>9</v>
      </c>
      <c r="N7" s="78">
        <v>10</v>
      </c>
      <c r="O7" s="78">
        <v>11</v>
      </c>
      <c r="P7" s="78">
        <v>12</v>
      </c>
      <c r="Q7" s="78">
        <v>13</v>
      </c>
      <c r="R7" s="78">
        <v>14</v>
      </c>
      <c r="S7" s="80">
        <v>15</v>
      </c>
    </row>
    <row r="8" spans="1:19" ht="14.25" customHeight="1" x14ac:dyDescent="0.25">
      <c r="A8" s="270"/>
      <c r="B8" s="271"/>
      <c r="C8" s="271"/>
      <c r="D8" s="271"/>
      <c r="E8" s="271"/>
      <c r="F8" s="272"/>
      <c r="G8" s="224"/>
      <c r="H8" s="273"/>
      <c r="I8" s="274"/>
      <c r="J8" s="274"/>
      <c r="K8" s="272"/>
      <c r="L8" s="272"/>
      <c r="M8" s="275"/>
      <c r="N8" s="275"/>
      <c r="O8" s="275"/>
      <c r="P8" s="275"/>
      <c r="Q8" s="275"/>
      <c r="R8" s="275"/>
      <c r="S8" s="276"/>
    </row>
    <row r="9" spans="1:19" ht="13.5" hidden="1" customHeight="1" x14ac:dyDescent="0.25">
      <c r="A9" s="265"/>
      <c r="B9" s="134"/>
      <c r="C9" s="134"/>
      <c r="D9" s="202"/>
      <c r="E9" s="202"/>
      <c r="F9" s="134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66"/>
    </row>
    <row r="10" spans="1:19" ht="12.75" hidden="1" customHeight="1" x14ac:dyDescent="0.25">
      <c r="A10" s="265"/>
      <c r="B10" s="134"/>
      <c r="C10" s="134"/>
      <c r="D10" s="201"/>
      <c r="E10" s="202"/>
      <c r="F10" s="134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66"/>
    </row>
    <row r="11" spans="1:19" ht="12.75" hidden="1" customHeight="1" x14ac:dyDescent="0.25">
      <c r="A11" s="265"/>
      <c r="B11" s="134"/>
      <c r="C11" s="134"/>
      <c r="D11" s="201"/>
      <c r="E11" s="201"/>
      <c r="F11" s="134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66"/>
    </row>
    <row r="12" spans="1:19" hidden="1" x14ac:dyDescent="0.25">
      <c r="A12" s="265"/>
      <c r="B12" s="134"/>
      <c r="C12" s="134"/>
      <c r="D12" s="201"/>
      <c r="E12" s="201"/>
      <c r="F12" s="134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66"/>
    </row>
    <row r="13" spans="1:19" ht="12.75" hidden="1" customHeight="1" x14ac:dyDescent="0.25">
      <c r="A13" s="265"/>
      <c r="B13" s="134"/>
      <c r="C13" s="134"/>
      <c r="D13" s="201"/>
      <c r="E13" s="201"/>
      <c r="F13" s="134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66"/>
    </row>
    <row r="14" spans="1:19" hidden="1" x14ac:dyDescent="0.25">
      <c r="A14" s="265"/>
      <c r="B14" s="134"/>
      <c r="C14" s="134"/>
      <c r="D14" s="201"/>
      <c r="E14" s="201"/>
      <c r="F14" s="134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66"/>
    </row>
    <row r="15" spans="1:19" hidden="1" x14ac:dyDescent="0.25">
      <c r="A15" s="265"/>
      <c r="B15" s="134"/>
      <c r="C15" s="134"/>
      <c r="D15" s="201"/>
      <c r="E15" s="201"/>
      <c r="F15" s="134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66"/>
    </row>
    <row r="16" spans="1:19" hidden="1" x14ac:dyDescent="0.25">
      <c r="A16" s="265"/>
      <c r="B16" s="134"/>
      <c r="C16" s="134"/>
      <c r="D16" s="201"/>
      <c r="E16" s="201"/>
      <c r="F16" s="134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66"/>
    </row>
    <row r="17" spans="1:19" hidden="1" x14ac:dyDescent="0.25">
      <c r="A17" s="265"/>
      <c r="B17" s="134"/>
      <c r="C17" s="134"/>
      <c r="D17" s="201"/>
      <c r="E17" s="201"/>
      <c r="F17" s="134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66"/>
    </row>
    <row r="18" spans="1:19" ht="13.5" hidden="1" customHeight="1" x14ac:dyDescent="0.25">
      <c r="A18" s="265"/>
      <c r="B18" s="134"/>
      <c r="C18" s="134"/>
      <c r="D18" s="201"/>
      <c r="E18" s="201"/>
      <c r="F18" s="134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66"/>
    </row>
    <row r="19" spans="1:19" ht="14.25" hidden="1" customHeight="1" x14ac:dyDescent="0.25">
      <c r="A19" s="265"/>
      <c r="B19" s="134"/>
      <c r="C19" s="134"/>
      <c r="D19" s="201"/>
      <c r="E19" s="201"/>
      <c r="F19" s="134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66"/>
    </row>
    <row r="20" spans="1:19" ht="0.75" hidden="1" customHeight="1" x14ac:dyDescent="0.25">
      <c r="A20" s="133"/>
      <c r="B20" s="134"/>
      <c r="C20" s="134"/>
      <c r="D20" s="201"/>
      <c r="E20" s="201"/>
      <c r="F20" s="134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67"/>
    </row>
    <row r="21" spans="1:19" ht="14.25" hidden="1" customHeight="1" x14ac:dyDescent="0.25">
      <c r="A21" s="133"/>
      <c r="B21" s="134"/>
      <c r="C21" s="134"/>
      <c r="D21" s="201"/>
      <c r="E21" s="201"/>
      <c r="F21" s="134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67"/>
    </row>
    <row r="22" spans="1:19" ht="17.25" customHeight="1" thickBot="1" x14ac:dyDescent="0.3">
      <c r="A22" s="56"/>
      <c r="B22" s="36"/>
      <c r="C22" s="36"/>
      <c r="D22" s="52"/>
      <c r="E22" s="51"/>
      <c r="F22" s="38"/>
      <c r="G22" s="231" t="s">
        <v>135</v>
      </c>
      <c r="H22" s="37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</row>
    <row r="23" spans="1:19" ht="18.75" customHeight="1" x14ac:dyDescent="0.25">
      <c r="A23" s="85" t="s">
        <v>110</v>
      </c>
      <c r="B23" s="240" t="s">
        <v>80</v>
      </c>
      <c r="C23" s="240"/>
      <c r="D23" s="332" t="s">
        <v>62</v>
      </c>
      <c r="E23" s="88"/>
      <c r="F23" s="86"/>
      <c r="G23" s="88">
        <v>20</v>
      </c>
      <c r="H23" s="88">
        <v>6</v>
      </c>
      <c r="I23" s="88">
        <v>9</v>
      </c>
      <c r="J23" s="88">
        <v>0</v>
      </c>
      <c r="K23" s="88">
        <v>105</v>
      </c>
      <c r="L23" s="88">
        <v>1.2999999999999999E-2</v>
      </c>
      <c r="M23" s="88">
        <v>0</v>
      </c>
      <c r="N23" s="88">
        <v>0</v>
      </c>
      <c r="O23" s="88">
        <v>0.08</v>
      </c>
      <c r="P23" s="88">
        <v>4.5999999999999996</v>
      </c>
      <c r="Q23" s="88">
        <v>41.8</v>
      </c>
      <c r="R23" s="88">
        <v>4.2</v>
      </c>
      <c r="S23" s="210">
        <v>0.69</v>
      </c>
    </row>
    <row r="24" spans="1:19" ht="17.25" customHeight="1" x14ac:dyDescent="0.25">
      <c r="A24" s="91" t="s">
        <v>154</v>
      </c>
      <c r="B24" s="242" t="s">
        <v>155</v>
      </c>
      <c r="C24" s="242"/>
      <c r="D24" s="242"/>
      <c r="E24" s="111"/>
      <c r="F24" s="92"/>
      <c r="G24" s="111">
        <v>200</v>
      </c>
      <c r="H24" s="111">
        <v>10.19</v>
      </c>
      <c r="I24" s="111">
        <v>10.84</v>
      </c>
      <c r="J24" s="111">
        <v>40.29</v>
      </c>
      <c r="K24" s="111">
        <v>299.47000000000003</v>
      </c>
      <c r="L24" s="111">
        <v>0.19</v>
      </c>
      <c r="M24" s="111">
        <v>1.17</v>
      </c>
      <c r="N24" s="111">
        <v>79</v>
      </c>
      <c r="O24" s="111">
        <v>0</v>
      </c>
      <c r="P24" s="111">
        <v>154.44</v>
      </c>
      <c r="Q24" s="111">
        <v>251.03</v>
      </c>
      <c r="R24" s="111">
        <v>84.59</v>
      </c>
      <c r="S24" s="112">
        <v>2.68</v>
      </c>
    </row>
    <row r="25" spans="1:19" ht="17.25" customHeight="1" x14ac:dyDescent="0.25">
      <c r="A25" s="91" t="s">
        <v>209</v>
      </c>
      <c r="B25" s="242" t="s">
        <v>210</v>
      </c>
      <c r="C25" s="242"/>
      <c r="D25" s="242"/>
      <c r="E25" s="93"/>
      <c r="F25" s="92"/>
      <c r="G25" s="111">
        <v>30</v>
      </c>
      <c r="H25" s="111">
        <v>2.2799999999999998</v>
      </c>
      <c r="I25" s="111">
        <v>0.24</v>
      </c>
      <c r="J25" s="111">
        <v>14.76</v>
      </c>
      <c r="K25" s="111">
        <v>70.2</v>
      </c>
      <c r="L25" s="111">
        <v>3.3000000000000002E-2</v>
      </c>
      <c r="M25" s="111">
        <v>0</v>
      </c>
      <c r="N25" s="111">
        <v>0</v>
      </c>
      <c r="O25" s="111">
        <v>0.33</v>
      </c>
      <c r="P25" s="111">
        <v>6</v>
      </c>
      <c r="Q25" s="111">
        <v>19.5</v>
      </c>
      <c r="R25" s="111">
        <v>4.2</v>
      </c>
      <c r="S25" s="112">
        <v>0.33</v>
      </c>
    </row>
    <row r="26" spans="1:19" ht="18.75" customHeight="1" x14ac:dyDescent="0.25">
      <c r="A26" s="91" t="s">
        <v>211</v>
      </c>
      <c r="B26" s="242" t="s">
        <v>212</v>
      </c>
      <c r="C26" s="242"/>
      <c r="D26" s="242"/>
      <c r="E26" s="93"/>
      <c r="F26" s="92"/>
      <c r="G26" s="111">
        <v>30</v>
      </c>
      <c r="H26" s="111">
        <v>2.04</v>
      </c>
      <c r="I26" s="111">
        <v>0.39</v>
      </c>
      <c r="J26" s="111">
        <v>11.94</v>
      </c>
      <c r="K26" s="111">
        <v>59.4</v>
      </c>
      <c r="L26" s="111">
        <v>5.3999999999999999E-2</v>
      </c>
      <c r="M26" s="111">
        <v>0</v>
      </c>
      <c r="N26" s="111">
        <v>0</v>
      </c>
      <c r="O26" s="111">
        <v>0.42</v>
      </c>
      <c r="P26" s="111">
        <v>14.1</v>
      </c>
      <c r="Q26" s="111">
        <v>47.1</v>
      </c>
      <c r="R26" s="111">
        <v>14.1</v>
      </c>
      <c r="S26" s="112">
        <v>1.17</v>
      </c>
    </row>
    <row r="27" spans="1:19" hidden="1" x14ac:dyDescent="0.25">
      <c r="A27" s="91"/>
      <c r="B27" s="242"/>
      <c r="C27" s="242"/>
      <c r="D27" s="242"/>
      <c r="E27" s="93"/>
      <c r="F27" s="92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</row>
    <row r="28" spans="1:19" ht="3" hidden="1" customHeight="1" x14ac:dyDescent="0.25">
      <c r="A28" s="91"/>
      <c r="B28" s="242"/>
      <c r="C28" s="242"/>
      <c r="D28" s="242"/>
      <c r="E28" s="93"/>
      <c r="F28" s="92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</row>
    <row r="29" spans="1:19" ht="18" customHeight="1" x14ac:dyDescent="0.25">
      <c r="A29" s="91" t="s">
        <v>93</v>
      </c>
      <c r="B29" s="242" t="s">
        <v>94</v>
      </c>
      <c r="C29" s="242"/>
      <c r="D29" s="242"/>
      <c r="E29" s="93"/>
      <c r="F29" s="92"/>
      <c r="G29" s="111">
        <v>200</v>
      </c>
      <c r="H29" s="111">
        <v>1.4</v>
      </c>
      <c r="I29" s="111">
        <v>1.6</v>
      </c>
      <c r="J29" s="111">
        <v>17.350000000000001</v>
      </c>
      <c r="K29" s="111">
        <v>89.32</v>
      </c>
      <c r="L29" s="111">
        <v>0.02</v>
      </c>
      <c r="M29" s="111">
        <v>0.65</v>
      </c>
      <c r="N29" s="111">
        <v>0.01</v>
      </c>
      <c r="O29" s="111">
        <v>0.05</v>
      </c>
      <c r="P29" s="111">
        <v>63.39</v>
      </c>
      <c r="Q29" s="111">
        <v>48.96</v>
      </c>
      <c r="R29" s="111">
        <v>11</v>
      </c>
      <c r="S29" s="112">
        <v>0.2</v>
      </c>
    </row>
    <row r="30" spans="1:19" ht="17.25" customHeight="1" thickBot="1" x14ac:dyDescent="0.3">
      <c r="A30" s="91" t="s">
        <v>145</v>
      </c>
      <c r="B30" s="242" t="s">
        <v>146</v>
      </c>
      <c r="C30" s="242"/>
      <c r="D30" s="242"/>
      <c r="E30" s="93"/>
      <c r="F30" s="92"/>
      <c r="G30" s="111">
        <v>100</v>
      </c>
      <c r="H30" s="111">
        <v>0.4</v>
      </c>
      <c r="I30" s="111">
        <v>0.4</v>
      </c>
      <c r="J30" s="111">
        <v>9.8000000000000007</v>
      </c>
      <c r="K30" s="111">
        <v>44</v>
      </c>
      <c r="L30" s="111">
        <v>0.03</v>
      </c>
      <c r="M30" s="111">
        <v>7</v>
      </c>
      <c r="N30" s="111">
        <v>0</v>
      </c>
      <c r="O30" s="111">
        <v>2</v>
      </c>
      <c r="P30" s="111">
        <v>16.100000000000001</v>
      </c>
      <c r="Q30" s="111">
        <v>11</v>
      </c>
      <c r="R30" s="111">
        <v>9</v>
      </c>
      <c r="S30" s="112">
        <v>2.21</v>
      </c>
    </row>
    <row r="31" spans="1:19" ht="0.75" hidden="1" customHeight="1" x14ac:dyDescent="0.25">
      <c r="A31" s="110"/>
      <c r="B31" s="242"/>
      <c r="C31" s="242"/>
      <c r="D31" s="242"/>
      <c r="E31" s="93"/>
      <c r="F31" s="92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5"/>
    </row>
    <row r="32" spans="1:19" ht="15.75" hidden="1" thickBot="1" x14ac:dyDescent="0.3">
      <c r="A32" s="110"/>
      <c r="B32" s="242" t="s">
        <v>40</v>
      </c>
      <c r="C32" s="242"/>
      <c r="D32" s="242"/>
      <c r="E32" s="93"/>
      <c r="F32" s="92"/>
      <c r="G32" s="94" t="s">
        <v>41</v>
      </c>
      <c r="H32" s="94" t="s">
        <v>38</v>
      </c>
      <c r="I32" s="94"/>
      <c r="J32" s="94" t="s">
        <v>42</v>
      </c>
      <c r="K32" s="94" t="s">
        <v>43</v>
      </c>
      <c r="L32" s="94" t="s">
        <v>31</v>
      </c>
      <c r="M32" s="94" t="s">
        <v>32</v>
      </c>
      <c r="N32" s="94"/>
      <c r="O32" s="94" t="s">
        <v>33</v>
      </c>
      <c r="P32" s="94" t="s">
        <v>34</v>
      </c>
      <c r="Q32" s="94" t="s">
        <v>35</v>
      </c>
      <c r="R32" s="94" t="s">
        <v>36</v>
      </c>
      <c r="S32" s="95" t="s">
        <v>37</v>
      </c>
    </row>
    <row r="33" spans="1:19" ht="12.75" hidden="1" customHeight="1" x14ac:dyDescent="0.25">
      <c r="A33" s="110"/>
      <c r="B33" s="242"/>
      <c r="C33" s="242"/>
      <c r="D33" s="242"/>
      <c r="E33" s="93"/>
      <c r="F33" s="92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5"/>
    </row>
    <row r="34" spans="1:19" ht="15.75" hidden="1" thickBot="1" x14ac:dyDescent="0.3">
      <c r="A34" s="110"/>
      <c r="B34" s="242"/>
      <c r="C34" s="242"/>
      <c r="D34" s="242"/>
      <c r="E34" s="93"/>
      <c r="F34" s="92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</row>
    <row r="35" spans="1:19" ht="15.75" hidden="1" thickBot="1" x14ac:dyDescent="0.3">
      <c r="A35" s="110"/>
      <c r="B35" s="242"/>
      <c r="C35" s="242"/>
      <c r="D35" s="242"/>
      <c r="E35" s="93"/>
      <c r="F35" s="92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ht="15.75" hidden="1" thickBot="1" x14ac:dyDescent="0.3">
      <c r="A36" s="110"/>
      <c r="B36" s="242"/>
      <c r="C36" s="242"/>
      <c r="D36" s="242"/>
      <c r="E36" s="93"/>
      <c r="F36" s="92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</row>
    <row r="37" spans="1:19" ht="0.75" hidden="1" customHeight="1" x14ac:dyDescent="0.25">
      <c r="A37" s="96"/>
      <c r="B37" s="243"/>
      <c r="C37" s="243"/>
      <c r="D37" s="243"/>
      <c r="E37" s="98"/>
      <c r="F37" s="97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100"/>
    </row>
    <row r="38" spans="1:19" ht="23.25" customHeight="1" thickBot="1" x14ac:dyDescent="0.3">
      <c r="A38" s="234" t="s">
        <v>137</v>
      </c>
      <c r="B38" s="244"/>
      <c r="C38" s="244"/>
      <c r="D38" s="244"/>
      <c r="E38" s="101"/>
      <c r="F38" s="102"/>
      <c r="G38" s="103">
        <f t="shared" ref="G38:R38" si="0">G23+G24+G25+G26+G29+G30</f>
        <v>580</v>
      </c>
      <c r="H38" s="103">
        <f t="shared" si="0"/>
        <v>22.309999999999995</v>
      </c>
      <c r="I38" s="103">
        <f t="shared" si="0"/>
        <v>22.47</v>
      </c>
      <c r="J38" s="103">
        <f t="shared" si="0"/>
        <v>94.14</v>
      </c>
      <c r="K38" s="103">
        <f t="shared" si="0"/>
        <v>667.3900000000001</v>
      </c>
      <c r="L38" s="103">
        <f t="shared" si="0"/>
        <v>0.34000000000000008</v>
      </c>
      <c r="M38" s="103">
        <f t="shared" si="0"/>
        <v>8.82</v>
      </c>
      <c r="N38" s="103">
        <f t="shared" si="0"/>
        <v>79.010000000000005</v>
      </c>
      <c r="O38" s="103">
        <f t="shared" si="0"/>
        <v>2.88</v>
      </c>
      <c r="P38" s="103">
        <f t="shared" si="0"/>
        <v>258.63</v>
      </c>
      <c r="Q38" s="103">
        <f t="shared" si="0"/>
        <v>419.39</v>
      </c>
      <c r="R38" s="103">
        <f t="shared" si="0"/>
        <v>127.09</v>
      </c>
      <c r="S38" s="104">
        <f>S23++S24+S25+S26+S29+S30</f>
        <v>7.28</v>
      </c>
    </row>
    <row r="39" spans="1:19" ht="0.75" hidden="1" customHeight="1" thickBot="1" x14ac:dyDescent="0.3">
      <c r="A39" s="56"/>
      <c r="B39" s="282"/>
      <c r="C39" s="282"/>
      <c r="D39" s="282"/>
      <c r="E39" s="51"/>
      <c r="F39" s="37"/>
      <c r="G39" s="67"/>
      <c r="H39" s="37"/>
      <c r="I39" s="37"/>
      <c r="J39" s="39"/>
      <c r="K39" s="39"/>
      <c r="L39" s="39"/>
      <c r="M39" s="39"/>
      <c r="N39" s="39"/>
      <c r="O39" s="39"/>
      <c r="P39" s="39"/>
      <c r="Q39" s="39"/>
      <c r="R39" s="39"/>
      <c r="S39" s="40" t="s">
        <v>60</v>
      </c>
    </row>
    <row r="40" spans="1:19" ht="15.75" hidden="1" thickBot="1" x14ac:dyDescent="0.3">
      <c r="A40" s="57"/>
      <c r="B40" s="283"/>
      <c r="C40" s="283"/>
      <c r="D40" s="283"/>
      <c r="E40" s="53"/>
      <c r="F40" s="41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3"/>
    </row>
    <row r="41" spans="1:19" ht="13.5" hidden="1" customHeight="1" thickBot="1" x14ac:dyDescent="0.3">
      <c r="A41" s="265"/>
      <c r="B41" s="247"/>
      <c r="C41" s="247"/>
      <c r="D41" s="247"/>
      <c r="E41" s="202"/>
      <c r="F41" s="134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66"/>
    </row>
    <row r="42" spans="1:19" ht="12.75" hidden="1" customHeight="1" thickBot="1" x14ac:dyDescent="0.3">
      <c r="A42" s="265"/>
      <c r="B42" s="247"/>
      <c r="C42" s="247"/>
      <c r="D42" s="247"/>
      <c r="E42" s="202"/>
      <c r="F42" s="134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66"/>
    </row>
    <row r="43" spans="1:19" ht="12.75" hidden="1" customHeight="1" thickBot="1" x14ac:dyDescent="0.3">
      <c r="A43" s="265"/>
      <c r="B43" s="247"/>
      <c r="C43" s="247"/>
      <c r="D43" s="247"/>
      <c r="E43" s="201"/>
      <c r="F43" s="134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66"/>
    </row>
    <row r="44" spans="1:19" ht="13.5" hidden="1" customHeight="1" thickBot="1" x14ac:dyDescent="0.3">
      <c r="A44" s="265"/>
      <c r="B44" s="247"/>
      <c r="C44" s="247"/>
      <c r="D44" s="247"/>
      <c r="E44" s="201"/>
      <c r="F44" s="134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66"/>
    </row>
    <row r="45" spans="1:19" ht="13.5" hidden="1" customHeight="1" thickBot="1" x14ac:dyDescent="0.3">
      <c r="A45" s="265"/>
      <c r="B45" s="247"/>
      <c r="C45" s="247"/>
      <c r="D45" s="247"/>
      <c r="E45" s="201"/>
      <c r="F45" s="134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66"/>
    </row>
    <row r="46" spans="1:19" ht="13.5" hidden="1" customHeight="1" thickBot="1" x14ac:dyDescent="0.3">
      <c r="A46" s="265"/>
      <c r="B46" s="247"/>
      <c r="C46" s="247"/>
      <c r="D46" s="247"/>
      <c r="E46" s="201"/>
      <c r="F46" s="134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66"/>
    </row>
    <row r="47" spans="1:19" ht="12.75" hidden="1" customHeight="1" thickBot="1" x14ac:dyDescent="0.3">
      <c r="A47" s="265"/>
      <c r="B47" s="247"/>
      <c r="C47" s="247"/>
      <c r="D47" s="247"/>
      <c r="E47" s="201"/>
      <c r="F47" s="134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66"/>
    </row>
    <row r="48" spans="1:19" ht="0.75" hidden="1" customHeight="1" x14ac:dyDescent="0.25">
      <c r="A48" s="133"/>
      <c r="B48" s="247"/>
      <c r="C48" s="247"/>
      <c r="D48" s="247"/>
      <c r="E48" s="201"/>
      <c r="F48" s="134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67"/>
    </row>
    <row r="49" spans="1:19" ht="0.75" hidden="1" customHeight="1" x14ac:dyDescent="0.25">
      <c r="A49" s="133"/>
      <c r="B49" s="247"/>
      <c r="C49" s="247"/>
      <c r="D49" s="247"/>
      <c r="E49" s="201"/>
      <c r="F49" s="134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67"/>
    </row>
    <row r="50" spans="1:19" ht="15.75" hidden="1" thickBot="1" x14ac:dyDescent="0.3">
      <c r="A50" s="133"/>
      <c r="B50" s="247"/>
      <c r="C50" s="247"/>
      <c r="D50" s="247"/>
      <c r="E50" s="201"/>
      <c r="F50" s="134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67"/>
    </row>
    <row r="51" spans="1:19" ht="14.25" hidden="1" customHeight="1" thickBot="1" x14ac:dyDescent="0.3">
      <c r="A51" s="133"/>
      <c r="B51" s="247"/>
      <c r="C51" s="247"/>
      <c r="D51" s="247"/>
      <c r="E51" s="201"/>
      <c r="F51" s="134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67"/>
    </row>
    <row r="52" spans="1:19" ht="0.75" hidden="1" customHeight="1" thickBot="1" x14ac:dyDescent="0.3">
      <c r="A52" s="57"/>
      <c r="B52" s="283"/>
      <c r="C52" s="283"/>
      <c r="D52" s="283"/>
      <c r="E52" s="53"/>
      <c r="F52" s="41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3"/>
    </row>
    <row r="53" spans="1:19" ht="40.5" customHeight="1" thickBot="1" x14ac:dyDescent="0.3">
      <c r="A53" s="55"/>
      <c r="B53" s="284"/>
      <c r="C53" s="284"/>
      <c r="D53" s="284"/>
      <c r="E53" s="50"/>
      <c r="F53" s="35"/>
      <c r="G53" s="232" t="s">
        <v>140</v>
      </c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18.75" customHeight="1" x14ac:dyDescent="0.25">
      <c r="A54" s="85" t="s">
        <v>117</v>
      </c>
      <c r="B54" s="240" t="s">
        <v>86</v>
      </c>
      <c r="C54" s="240"/>
      <c r="D54" s="240"/>
      <c r="E54" s="88"/>
      <c r="F54" s="86"/>
      <c r="G54" s="88">
        <v>250</v>
      </c>
      <c r="H54" s="88">
        <v>1.9</v>
      </c>
      <c r="I54" s="88">
        <v>6.66</v>
      </c>
      <c r="J54" s="88">
        <v>10.81</v>
      </c>
      <c r="K54" s="88">
        <v>111.11</v>
      </c>
      <c r="L54" s="88">
        <v>0.05</v>
      </c>
      <c r="M54" s="88">
        <v>1.2</v>
      </c>
      <c r="N54" s="88">
        <v>0.28999999999999998</v>
      </c>
      <c r="O54" s="88">
        <v>0.7</v>
      </c>
      <c r="P54" s="88">
        <v>29.5</v>
      </c>
      <c r="Q54" s="88">
        <v>156.81</v>
      </c>
      <c r="R54" s="88">
        <v>23.6</v>
      </c>
      <c r="S54" s="210">
        <v>1.64</v>
      </c>
    </row>
    <row r="55" spans="1:19" ht="19.5" customHeight="1" x14ac:dyDescent="0.25">
      <c r="A55" s="91" t="s">
        <v>98</v>
      </c>
      <c r="B55" s="242" t="s">
        <v>108</v>
      </c>
      <c r="C55" s="242"/>
      <c r="D55" s="242"/>
      <c r="E55" s="111"/>
      <c r="F55" s="92"/>
      <c r="G55" s="111">
        <v>120</v>
      </c>
      <c r="H55" s="111">
        <v>12.82</v>
      </c>
      <c r="I55" s="111">
        <v>18.940000000000001</v>
      </c>
      <c r="J55" s="111">
        <v>13.22</v>
      </c>
      <c r="K55" s="111">
        <v>274.5</v>
      </c>
      <c r="L55" s="111">
        <v>0.1</v>
      </c>
      <c r="M55" s="111">
        <v>2.1</v>
      </c>
      <c r="N55" s="111">
        <v>0.16</v>
      </c>
      <c r="O55" s="111">
        <v>0.88</v>
      </c>
      <c r="P55" s="111">
        <v>83</v>
      </c>
      <c r="Q55" s="111">
        <v>201.58</v>
      </c>
      <c r="R55" s="111">
        <v>29.72</v>
      </c>
      <c r="S55" s="112">
        <v>2.2799999999999998</v>
      </c>
    </row>
    <row r="56" spans="1:19" ht="17.25" customHeight="1" x14ac:dyDescent="0.25">
      <c r="A56" s="91" t="s">
        <v>179</v>
      </c>
      <c r="B56" s="242" t="s">
        <v>180</v>
      </c>
      <c r="C56" s="242"/>
      <c r="D56" s="242"/>
      <c r="E56" s="93"/>
      <c r="F56" s="92"/>
      <c r="G56" s="111">
        <v>180</v>
      </c>
      <c r="H56" s="111">
        <v>3.84</v>
      </c>
      <c r="I56" s="111">
        <v>7.27</v>
      </c>
      <c r="J56" s="111">
        <v>27.96</v>
      </c>
      <c r="K56" s="111">
        <v>192.55</v>
      </c>
      <c r="L56" s="111">
        <v>1.62</v>
      </c>
      <c r="M56" s="111">
        <v>6.47</v>
      </c>
      <c r="N56" s="111">
        <v>5.3999999999999999E-2</v>
      </c>
      <c r="O56" s="111">
        <v>0.22</v>
      </c>
      <c r="P56" s="111">
        <v>47.95</v>
      </c>
      <c r="Q56" s="111">
        <v>105.66</v>
      </c>
      <c r="R56" s="111">
        <v>33.4</v>
      </c>
      <c r="S56" s="112">
        <v>1.21</v>
      </c>
    </row>
    <row r="57" spans="1:19" ht="15" hidden="1" customHeight="1" x14ac:dyDescent="0.25">
      <c r="A57" s="91"/>
      <c r="B57" s="242" t="s">
        <v>20</v>
      </c>
      <c r="C57" s="242"/>
      <c r="D57" s="242"/>
      <c r="E57" s="93"/>
      <c r="F57" s="92"/>
      <c r="G57" s="111" t="s">
        <v>39</v>
      </c>
      <c r="H57" s="111" t="s">
        <v>21</v>
      </c>
      <c r="I57" s="111" t="s">
        <v>22</v>
      </c>
      <c r="J57" s="111" t="s">
        <v>23</v>
      </c>
      <c r="K57" s="111" t="s">
        <v>24</v>
      </c>
      <c r="L57" s="111" t="s">
        <v>25</v>
      </c>
      <c r="M57" s="111"/>
      <c r="N57" s="111"/>
      <c r="O57" s="111"/>
      <c r="P57" s="111" t="s">
        <v>26</v>
      </c>
      <c r="Q57" s="111" t="s">
        <v>27</v>
      </c>
      <c r="R57" s="111" t="s">
        <v>28</v>
      </c>
      <c r="S57" s="112" t="s">
        <v>29</v>
      </c>
    </row>
    <row r="58" spans="1:19" hidden="1" x14ac:dyDescent="0.25">
      <c r="A58" s="91"/>
      <c r="B58" s="242"/>
      <c r="C58" s="242"/>
      <c r="D58" s="242"/>
      <c r="E58" s="93"/>
      <c r="F58" s="92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2"/>
    </row>
    <row r="59" spans="1:19" ht="4.5" hidden="1" customHeight="1" x14ac:dyDescent="0.25">
      <c r="A59" s="91"/>
      <c r="B59" s="242"/>
      <c r="C59" s="242"/>
      <c r="D59" s="242"/>
      <c r="E59" s="93"/>
      <c r="F59" s="92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2"/>
    </row>
    <row r="60" spans="1:19" ht="18.75" customHeight="1" x14ac:dyDescent="0.25">
      <c r="A60" s="118" t="s">
        <v>78</v>
      </c>
      <c r="B60" s="243" t="s">
        <v>107</v>
      </c>
      <c r="C60" s="243"/>
      <c r="D60" s="243"/>
      <c r="E60" s="98"/>
      <c r="F60" s="97"/>
      <c r="G60" s="171">
        <v>100</v>
      </c>
      <c r="H60" s="171">
        <v>1.1200000000000001</v>
      </c>
      <c r="I60" s="171">
        <v>3.75</v>
      </c>
      <c r="J60" s="171">
        <v>6.22</v>
      </c>
      <c r="K60" s="171">
        <v>66.42</v>
      </c>
      <c r="L60" s="171">
        <v>0.03</v>
      </c>
      <c r="M60" s="171">
        <v>24.98</v>
      </c>
      <c r="N60" s="171">
        <v>0.03</v>
      </c>
      <c r="O60" s="171">
        <v>0.16</v>
      </c>
      <c r="P60" s="171">
        <v>54.48</v>
      </c>
      <c r="Q60" s="171">
        <v>35.909999999999997</v>
      </c>
      <c r="R60" s="171">
        <v>17.79</v>
      </c>
      <c r="S60" s="211">
        <v>0.68</v>
      </c>
    </row>
    <row r="61" spans="1:19" ht="18.75" customHeight="1" x14ac:dyDescent="0.25">
      <c r="A61" s="118" t="s">
        <v>95</v>
      </c>
      <c r="B61" s="243" t="s">
        <v>55</v>
      </c>
      <c r="C61" s="243"/>
      <c r="D61" s="243"/>
      <c r="E61" s="98"/>
      <c r="F61" s="97"/>
      <c r="G61" s="171">
        <v>200</v>
      </c>
      <c r="H61" s="171">
        <v>0.56000000000000005</v>
      </c>
      <c r="I61" s="171">
        <v>0</v>
      </c>
      <c r="J61" s="171">
        <v>27.89</v>
      </c>
      <c r="K61" s="171">
        <v>113.79</v>
      </c>
      <c r="L61" s="171">
        <v>0.03</v>
      </c>
      <c r="M61" s="171">
        <v>1.22</v>
      </c>
      <c r="N61" s="171">
        <v>0.18</v>
      </c>
      <c r="O61" s="171">
        <v>1.68</v>
      </c>
      <c r="P61" s="171">
        <v>49.5</v>
      </c>
      <c r="Q61" s="171">
        <v>44.53</v>
      </c>
      <c r="R61" s="171">
        <v>32.03</v>
      </c>
      <c r="S61" s="211">
        <v>1.02</v>
      </c>
    </row>
    <row r="62" spans="1:19" ht="18" customHeight="1" x14ac:dyDescent="0.25">
      <c r="A62" s="118" t="s">
        <v>209</v>
      </c>
      <c r="B62" s="243" t="s">
        <v>210</v>
      </c>
      <c r="C62" s="243"/>
      <c r="D62" s="243"/>
      <c r="E62" s="98"/>
      <c r="F62" s="97"/>
      <c r="G62" s="171">
        <v>40</v>
      </c>
      <c r="H62" s="171">
        <v>3.04</v>
      </c>
      <c r="I62" s="171">
        <v>0.32</v>
      </c>
      <c r="J62" s="171">
        <v>19.68</v>
      </c>
      <c r="K62" s="171">
        <v>93.6</v>
      </c>
      <c r="L62" s="171">
        <v>4.3999999999999997E-2</v>
      </c>
      <c r="M62" s="171">
        <v>0</v>
      </c>
      <c r="N62" s="171">
        <v>0</v>
      </c>
      <c r="O62" s="171">
        <v>0.44</v>
      </c>
      <c r="P62" s="171">
        <v>8</v>
      </c>
      <c r="Q62" s="171">
        <v>26</v>
      </c>
      <c r="R62" s="171">
        <v>5.6</v>
      </c>
      <c r="S62" s="211">
        <v>0.44</v>
      </c>
    </row>
    <row r="63" spans="1:19" ht="19.5" customHeight="1" thickBot="1" x14ac:dyDescent="0.3">
      <c r="A63" s="96" t="s">
        <v>211</v>
      </c>
      <c r="B63" s="243" t="s">
        <v>212</v>
      </c>
      <c r="C63" s="243"/>
      <c r="D63" s="243"/>
      <c r="E63" s="98"/>
      <c r="F63" s="97"/>
      <c r="G63" s="171">
        <v>30</v>
      </c>
      <c r="H63" s="171">
        <v>2.04</v>
      </c>
      <c r="I63" s="171">
        <v>0.39</v>
      </c>
      <c r="J63" s="171">
        <v>11.94</v>
      </c>
      <c r="K63" s="171">
        <v>59.4</v>
      </c>
      <c r="L63" s="171">
        <v>5.3999999999999999E-2</v>
      </c>
      <c r="M63" s="171">
        <v>0</v>
      </c>
      <c r="N63" s="171">
        <v>0</v>
      </c>
      <c r="O63" s="171">
        <v>0.42</v>
      </c>
      <c r="P63" s="171">
        <v>14.1</v>
      </c>
      <c r="Q63" s="171">
        <v>47.1</v>
      </c>
      <c r="R63" s="171">
        <v>14.1</v>
      </c>
      <c r="S63" s="211">
        <v>1.17</v>
      </c>
    </row>
    <row r="64" spans="1:19" ht="24" customHeight="1" thickBot="1" x14ac:dyDescent="0.3">
      <c r="A64" s="234" t="s">
        <v>138</v>
      </c>
      <c r="B64" s="83"/>
      <c r="C64" s="82"/>
      <c r="D64" s="82"/>
      <c r="E64" s="101"/>
      <c r="F64" s="102"/>
      <c r="G64" s="103">
        <f t="shared" ref="G64:S64" si="1">G54+G55+G56+G60+G61+G62+G63</f>
        <v>920</v>
      </c>
      <c r="H64" s="103">
        <f t="shared" si="1"/>
        <v>25.32</v>
      </c>
      <c r="I64" s="103">
        <f t="shared" si="1"/>
        <v>37.330000000000005</v>
      </c>
      <c r="J64" s="103">
        <f t="shared" si="1"/>
        <v>117.72</v>
      </c>
      <c r="K64" s="103">
        <f t="shared" si="1"/>
        <v>911.37</v>
      </c>
      <c r="L64" s="103">
        <f t="shared" si="1"/>
        <v>1.9280000000000002</v>
      </c>
      <c r="M64" s="103">
        <f t="shared" si="1"/>
        <v>35.97</v>
      </c>
      <c r="N64" s="103">
        <f t="shared" si="1"/>
        <v>0.71399999999999997</v>
      </c>
      <c r="O64" s="103">
        <f t="shared" si="1"/>
        <v>4.5</v>
      </c>
      <c r="P64" s="103">
        <f t="shared" si="1"/>
        <v>286.52999999999997</v>
      </c>
      <c r="Q64" s="103">
        <f t="shared" si="1"/>
        <v>617.58999999999992</v>
      </c>
      <c r="R64" s="103">
        <f t="shared" si="1"/>
        <v>156.23999999999998</v>
      </c>
      <c r="S64" s="104">
        <f t="shared" si="1"/>
        <v>8.4400000000000013</v>
      </c>
    </row>
    <row r="65" spans="1:19" ht="16.5" hidden="1" thickBot="1" x14ac:dyDescent="0.3">
      <c r="A65" s="287"/>
      <c r="B65" s="47"/>
      <c r="C65" s="47"/>
      <c r="D65" s="47"/>
      <c r="E65" s="5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288"/>
    </row>
    <row r="66" spans="1:19" ht="16.5" hidden="1" customHeight="1" thickBot="1" x14ac:dyDescent="0.3">
      <c r="A66" s="277"/>
      <c r="B66" s="278"/>
      <c r="C66" s="278"/>
      <c r="D66" s="278"/>
      <c r="E66" s="279"/>
      <c r="F66" s="278"/>
      <c r="G66" s="280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81"/>
    </row>
    <row r="67" spans="1:19" ht="12.75" hidden="1" customHeight="1" thickBot="1" x14ac:dyDescent="0.3">
      <c r="A67" s="265"/>
      <c r="B67" s="134"/>
      <c r="C67" s="134"/>
      <c r="D67" s="134"/>
      <c r="E67" s="201"/>
      <c r="F67" s="134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66"/>
    </row>
    <row r="68" spans="1:19" ht="12" hidden="1" customHeight="1" thickBot="1" x14ac:dyDescent="0.3">
      <c r="A68" s="265"/>
      <c r="B68" s="134"/>
      <c r="C68" s="134"/>
      <c r="D68" s="134"/>
      <c r="E68" s="202"/>
      <c r="F68" s="134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66"/>
    </row>
    <row r="69" spans="1:19" ht="0.75" hidden="1" customHeight="1" x14ac:dyDescent="0.25">
      <c r="A69" s="265"/>
      <c r="B69" s="134"/>
      <c r="C69" s="134"/>
      <c r="D69" s="134"/>
      <c r="E69" s="201"/>
      <c r="F69" s="134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67"/>
    </row>
    <row r="70" spans="1:19" ht="12.75" hidden="1" customHeight="1" thickBot="1" x14ac:dyDescent="0.3">
      <c r="A70" s="265"/>
      <c r="B70" s="134"/>
      <c r="C70" s="134"/>
      <c r="D70" s="134"/>
      <c r="E70" s="201"/>
      <c r="F70" s="134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67"/>
    </row>
    <row r="71" spans="1:19" ht="15.75" hidden="1" thickBot="1" x14ac:dyDescent="0.3">
      <c r="A71" s="85"/>
      <c r="B71" s="86"/>
      <c r="C71" s="86"/>
      <c r="D71" s="86"/>
      <c r="E71" s="87"/>
      <c r="F71" s="86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90"/>
    </row>
    <row r="72" spans="1:19" ht="15.75" hidden="1" thickBot="1" x14ac:dyDescent="0.3">
      <c r="A72" s="91"/>
      <c r="B72" s="92"/>
      <c r="C72" s="92"/>
      <c r="D72" s="92"/>
      <c r="E72" s="93"/>
      <c r="F72" s="92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5"/>
    </row>
    <row r="73" spans="1:19" ht="15.75" hidden="1" thickBot="1" x14ac:dyDescent="0.3">
      <c r="A73" s="118"/>
      <c r="B73" s="97"/>
      <c r="C73" s="97"/>
      <c r="D73" s="97"/>
      <c r="E73" s="98"/>
      <c r="F73" s="97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100"/>
    </row>
    <row r="74" spans="1:19" ht="15.75" hidden="1" thickBot="1" x14ac:dyDescent="0.3">
      <c r="A74" s="118"/>
      <c r="B74" s="97"/>
      <c r="C74" s="97"/>
      <c r="D74" s="97"/>
      <c r="E74" s="98"/>
      <c r="F74" s="97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100"/>
    </row>
    <row r="75" spans="1:19" ht="15.75" hidden="1" thickBot="1" x14ac:dyDescent="0.3">
      <c r="A75" s="118"/>
      <c r="B75" s="97"/>
      <c r="C75" s="97"/>
      <c r="D75" s="97"/>
      <c r="E75" s="98"/>
      <c r="F75" s="97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100"/>
    </row>
    <row r="76" spans="1:19" ht="15.75" hidden="1" thickBot="1" x14ac:dyDescent="0.3">
      <c r="A76" s="96"/>
      <c r="B76" s="97"/>
      <c r="C76" s="97"/>
      <c r="D76" s="97"/>
      <c r="E76" s="98"/>
      <c r="F76" s="97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100"/>
    </row>
    <row r="77" spans="1:19" ht="33.75" customHeight="1" thickBot="1" x14ac:dyDescent="0.3">
      <c r="A77" s="235" t="s">
        <v>139</v>
      </c>
      <c r="B77" s="82"/>
      <c r="C77" s="82"/>
      <c r="D77" s="82"/>
      <c r="E77" s="101"/>
      <c r="F77" s="102"/>
      <c r="G77" s="237">
        <f t="shared" ref="G77:S77" si="2">G38+G64</f>
        <v>1500</v>
      </c>
      <c r="H77" s="237">
        <f t="shared" si="2"/>
        <v>47.629999999999995</v>
      </c>
      <c r="I77" s="237">
        <f t="shared" si="2"/>
        <v>59.800000000000004</v>
      </c>
      <c r="J77" s="237">
        <f t="shared" si="2"/>
        <v>211.86</v>
      </c>
      <c r="K77" s="237">
        <f t="shared" si="2"/>
        <v>1578.7600000000002</v>
      </c>
      <c r="L77" s="237">
        <f t="shared" si="2"/>
        <v>2.2680000000000002</v>
      </c>
      <c r="M77" s="237">
        <f t="shared" si="2"/>
        <v>44.79</v>
      </c>
      <c r="N77" s="237">
        <f t="shared" si="2"/>
        <v>79.724000000000004</v>
      </c>
      <c r="O77" s="237">
        <f t="shared" si="2"/>
        <v>7.38</v>
      </c>
      <c r="P77" s="237">
        <f t="shared" si="2"/>
        <v>545.16</v>
      </c>
      <c r="Q77" s="237">
        <f t="shared" si="2"/>
        <v>1036.98</v>
      </c>
      <c r="R77" s="237">
        <f t="shared" si="2"/>
        <v>283.33</v>
      </c>
      <c r="S77" s="239">
        <f t="shared" si="2"/>
        <v>15.720000000000002</v>
      </c>
    </row>
    <row r="78" spans="1:19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x14ac:dyDescent="0.25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46"/>
    </row>
  </sheetData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A4" workbookViewId="0">
      <selection activeCell="D58" sqref="D58"/>
    </sheetView>
  </sheetViews>
  <sheetFormatPr defaultRowHeight="15" x14ac:dyDescent="0.25"/>
  <cols>
    <col min="1" max="1" width="7" style="3" customWidth="1"/>
    <col min="2" max="3" width="9.140625" style="3"/>
    <col min="4" max="4" width="14.42578125" style="3" customWidth="1"/>
    <col min="5" max="5" width="12.28515625" style="3" customWidth="1"/>
    <col min="6" max="6" width="6.85546875" style="3" hidden="1" customWidth="1"/>
    <col min="7" max="7" width="7.5703125" style="3" customWidth="1"/>
    <col min="8" max="10" width="7" style="3" customWidth="1"/>
    <col min="11" max="11" width="7.42578125" style="3" customWidth="1"/>
    <col min="12" max="12" width="6.85546875" style="3" customWidth="1"/>
    <col min="13" max="13" width="7.140625" style="3" customWidth="1"/>
    <col min="14" max="14" width="6.5703125" style="3" customWidth="1"/>
    <col min="15" max="15" width="6.42578125" style="3" customWidth="1"/>
    <col min="16" max="16" width="7.28515625" style="3" customWidth="1"/>
    <col min="17" max="17" width="7.42578125" style="3" customWidth="1"/>
    <col min="18" max="18" width="6.42578125" style="3" customWidth="1"/>
    <col min="19" max="19" width="7" style="3" customWidth="1"/>
    <col min="20" max="16384" width="9.140625" style="3"/>
  </cols>
  <sheetData>
    <row r="1" spans="1:19" ht="9.75" hidden="1" customHeight="1" thickBot="1" x14ac:dyDescent="0.3">
      <c r="G1" s="34"/>
    </row>
    <row r="2" spans="1:19" ht="16.5" hidden="1" customHeight="1" thickBot="1" x14ac:dyDescent="0.3">
      <c r="E2" s="33"/>
    </row>
    <row r="3" spans="1:19" ht="7.5" hidden="1" customHeight="1" x14ac:dyDescent="0.25">
      <c r="A3" s="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37.5" customHeight="1" thickBot="1" x14ac:dyDescent="0.3">
      <c r="A4" s="260" t="s">
        <v>0</v>
      </c>
      <c r="B4" s="48"/>
      <c r="C4" s="48"/>
      <c r="D4" s="261" t="s">
        <v>47</v>
      </c>
      <c r="E4" s="48"/>
      <c r="F4" s="262"/>
      <c r="G4" s="262"/>
      <c r="H4" s="263"/>
      <c r="I4" s="263"/>
      <c r="J4" s="262"/>
      <c r="K4" s="262"/>
      <c r="L4" s="262"/>
      <c r="M4" s="262"/>
      <c r="N4" s="262"/>
      <c r="O4" s="262"/>
      <c r="P4" s="262"/>
      <c r="Q4" s="262"/>
      <c r="R4" s="262"/>
      <c r="S4" s="264"/>
    </row>
    <row r="5" spans="1:19" ht="12.75" hidden="1" customHeight="1" thickBot="1" x14ac:dyDescent="0.3">
      <c r="A5" s="30" t="s">
        <v>2</v>
      </c>
      <c r="B5" s="11"/>
      <c r="C5" s="12" t="s">
        <v>3</v>
      </c>
      <c r="D5" s="12"/>
      <c r="E5" s="12"/>
      <c r="F5" s="7" t="s">
        <v>4</v>
      </c>
      <c r="G5" s="15" t="s">
        <v>5</v>
      </c>
      <c r="H5" s="32" t="s">
        <v>58</v>
      </c>
      <c r="I5" s="17"/>
      <c r="J5" s="18"/>
      <c r="K5" s="19" t="s">
        <v>6</v>
      </c>
      <c r="L5" s="31" t="s">
        <v>57</v>
      </c>
      <c r="M5" s="20"/>
      <c r="N5" s="21"/>
      <c r="O5" s="22"/>
      <c r="P5" s="32" t="s">
        <v>56</v>
      </c>
      <c r="Q5" s="20"/>
      <c r="R5" s="21"/>
      <c r="S5" s="23"/>
    </row>
    <row r="6" spans="1:19" ht="12" hidden="1" customHeight="1" thickBot="1" x14ac:dyDescent="0.3">
      <c r="A6" s="10" t="s">
        <v>46</v>
      </c>
      <c r="B6" s="13" t="s">
        <v>59</v>
      </c>
      <c r="C6" s="14"/>
      <c r="D6" s="14"/>
      <c r="E6" s="14"/>
      <c r="F6" s="8" t="s">
        <v>7</v>
      </c>
      <c r="G6" s="16" t="s">
        <v>45</v>
      </c>
      <c r="H6" s="24" t="s">
        <v>8</v>
      </c>
      <c r="I6" s="25" t="s">
        <v>9</v>
      </c>
      <c r="J6" s="26" t="s">
        <v>10</v>
      </c>
      <c r="K6" s="27" t="s">
        <v>11</v>
      </c>
      <c r="L6" s="24" t="s">
        <v>12</v>
      </c>
      <c r="M6" s="25" t="s">
        <v>13</v>
      </c>
      <c r="N6" s="25" t="s">
        <v>14</v>
      </c>
      <c r="O6" s="25" t="s">
        <v>15</v>
      </c>
      <c r="P6" s="25" t="s">
        <v>16</v>
      </c>
      <c r="Q6" s="25" t="s">
        <v>17</v>
      </c>
      <c r="R6" s="25" t="s">
        <v>18</v>
      </c>
      <c r="S6" s="28" t="s">
        <v>19</v>
      </c>
    </row>
    <row r="7" spans="1:19" ht="19.5" customHeight="1" thickBot="1" x14ac:dyDescent="0.3">
      <c r="A7" s="137">
        <v>1</v>
      </c>
      <c r="B7" s="74"/>
      <c r="C7" s="75">
        <v>2</v>
      </c>
      <c r="D7" s="75"/>
      <c r="E7" s="76"/>
      <c r="F7" s="75"/>
      <c r="G7" s="77">
        <v>3</v>
      </c>
      <c r="H7" s="78">
        <v>4</v>
      </c>
      <c r="I7" s="78">
        <v>5</v>
      </c>
      <c r="J7" s="78">
        <v>6</v>
      </c>
      <c r="K7" s="79">
        <v>7</v>
      </c>
      <c r="L7" s="78">
        <v>8</v>
      </c>
      <c r="M7" s="78">
        <v>9</v>
      </c>
      <c r="N7" s="78">
        <v>10</v>
      </c>
      <c r="O7" s="78">
        <v>11</v>
      </c>
      <c r="P7" s="78">
        <v>12</v>
      </c>
      <c r="Q7" s="78">
        <v>13</v>
      </c>
      <c r="R7" s="78">
        <v>14</v>
      </c>
      <c r="S7" s="80">
        <v>15</v>
      </c>
    </row>
    <row r="8" spans="1:19" ht="30" customHeight="1" x14ac:dyDescent="0.25">
      <c r="A8" s="222"/>
      <c r="B8" s="134"/>
      <c r="C8" s="134"/>
      <c r="D8" s="134"/>
      <c r="E8" s="134"/>
      <c r="F8" s="223"/>
      <c r="G8" s="224"/>
      <c r="H8" s="256"/>
      <c r="I8" s="226"/>
      <c r="J8" s="226"/>
      <c r="K8" s="223"/>
      <c r="L8" s="223"/>
      <c r="M8" s="227"/>
      <c r="N8" s="227"/>
      <c r="O8" s="227"/>
      <c r="P8" s="227"/>
      <c r="Q8" s="227"/>
      <c r="R8" s="227"/>
      <c r="S8" s="228"/>
    </row>
    <row r="9" spans="1:19" ht="14.25" hidden="1" customHeight="1" x14ac:dyDescent="0.25">
      <c r="A9" s="265"/>
      <c r="B9" s="134"/>
      <c r="C9" s="134"/>
      <c r="D9" s="202"/>
      <c r="E9" s="207"/>
      <c r="F9" s="134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66"/>
    </row>
    <row r="10" spans="1:19" ht="12.75" hidden="1" customHeight="1" x14ac:dyDescent="0.25">
      <c r="A10" s="265"/>
      <c r="B10" s="134"/>
      <c r="C10" s="134"/>
      <c r="D10" s="134"/>
      <c r="E10" s="202"/>
      <c r="F10" s="134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66"/>
    </row>
    <row r="11" spans="1:19" ht="12.75" hidden="1" customHeight="1" x14ac:dyDescent="0.25">
      <c r="A11" s="265"/>
      <c r="B11" s="134"/>
      <c r="C11" s="134"/>
      <c r="D11" s="134"/>
      <c r="E11" s="207"/>
      <c r="F11" s="134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66"/>
    </row>
    <row r="12" spans="1:19" hidden="1" x14ac:dyDescent="0.25">
      <c r="A12" s="265"/>
      <c r="B12" s="134"/>
      <c r="C12" s="134"/>
      <c r="D12" s="134"/>
      <c r="E12" s="207"/>
      <c r="F12" s="134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66"/>
    </row>
    <row r="13" spans="1:19" ht="12.75" hidden="1" customHeight="1" x14ac:dyDescent="0.25">
      <c r="A13" s="265"/>
      <c r="B13" s="134"/>
      <c r="C13" s="134"/>
      <c r="D13" s="134"/>
      <c r="E13" s="207"/>
      <c r="F13" s="134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66"/>
    </row>
    <row r="14" spans="1:19" hidden="1" x14ac:dyDescent="0.25">
      <c r="A14" s="265"/>
      <c r="B14" s="134"/>
      <c r="C14" s="134"/>
      <c r="D14" s="134"/>
      <c r="E14" s="207"/>
      <c r="F14" s="134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66"/>
    </row>
    <row r="15" spans="1:19" hidden="1" x14ac:dyDescent="0.25">
      <c r="A15" s="265"/>
      <c r="B15" s="134"/>
      <c r="C15" s="134"/>
      <c r="D15" s="134"/>
      <c r="E15" s="207"/>
      <c r="F15" s="134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66"/>
    </row>
    <row r="16" spans="1:19" hidden="1" x14ac:dyDescent="0.25">
      <c r="A16" s="265"/>
      <c r="B16" s="134"/>
      <c r="C16" s="134"/>
      <c r="D16" s="134"/>
      <c r="E16" s="207"/>
      <c r="F16" s="134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66"/>
    </row>
    <row r="17" spans="1:19" hidden="1" x14ac:dyDescent="0.25">
      <c r="A17" s="265"/>
      <c r="B17" s="134"/>
      <c r="C17" s="134"/>
      <c r="D17" s="134"/>
      <c r="E17" s="207"/>
      <c r="F17" s="134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66"/>
    </row>
    <row r="18" spans="1:19" hidden="1" x14ac:dyDescent="0.25">
      <c r="A18" s="265"/>
      <c r="B18" s="134"/>
      <c r="C18" s="134"/>
      <c r="D18" s="134"/>
      <c r="E18" s="202"/>
      <c r="F18" s="134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66"/>
    </row>
    <row r="19" spans="1:19" ht="12.75" hidden="1" customHeight="1" x14ac:dyDescent="0.25">
      <c r="A19" s="265"/>
      <c r="B19" s="134"/>
      <c r="C19" s="201"/>
      <c r="D19" s="201"/>
      <c r="E19" s="207"/>
      <c r="F19" s="134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66"/>
    </row>
    <row r="20" spans="1:19" ht="0.75" hidden="1" customHeight="1" thickBot="1" x14ac:dyDescent="0.3">
      <c r="A20" s="133"/>
      <c r="B20" s="134"/>
      <c r="C20" s="134"/>
      <c r="D20" s="134"/>
      <c r="E20" s="207"/>
      <c r="F20" s="134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67"/>
    </row>
    <row r="21" spans="1:19" ht="0.75" hidden="1" customHeight="1" x14ac:dyDescent="0.25">
      <c r="A21" s="133"/>
      <c r="B21" s="134"/>
      <c r="C21" s="134"/>
      <c r="D21" s="134"/>
      <c r="E21" s="207"/>
      <c r="F21" s="134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67"/>
    </row>
    <row r="22" spans="1:19" ht="15" hidden="1" customHeight="1" x14ac:dyDescent="0.25">
      <c r="A22" s="133"/>
      <c r="B22" s="134"/>
      <c r="C22" s="134"/>
      <c r="D22" s="134"/>
      <c r="E22" s="207"/>
      <c r="F22" s="134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67"/>
    </row>
    <row r="23" spans="1:19" ht="16.5" customHeight="1" thickBot="1" x14ac:dyDescent="0.3">
      <c r="A23" s="73"/>
      <c r="B23" s="81"/>
      <c r="C23" s="81"/>
      <c r="D23" s="81"/>
      <c r="E23" s="107"/>
      <c r="F23" s="106"/>
      <c r="G23" s="231" t="s">
        <v>135</v>
      </c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</row>
    <row r="24" spans="1:19" ht="15.75" customHeight="1" x14ac:dyDescent="0.25">
      <c r="A24" s="85" t="s">
        <v>63</v>
      </c>
      <c r="B24" s="240" t="s">
        <v>54</v>
      </c>
      <c r="C24" s="240"/>
      <c r="D24" s="332" t="s">
        <v>62</v>
      </c>
      <c r="E24" s="89"/>
      <c r="F24" s="86"/>
      <c r="G24" s="88">
        <v>10</v>
      </c>
      <c r="H24" s="88">
        <v>0.1</v>
      </c>
      <c r="I24" s="88">
        <v>7.25</v>
      </c>
      <c r="J24" s="88">
        <v>0.14000000000000001</v>
      </c>
      <c r="K24" s="88">
        <v>66</v>
      </c>
      <c r="L24" s="88">
        <v>0</v>
      </c>
      <c r="M24" s="88">
        <v>0</v>
      </c>
      <c r="N24" s="88">
        <v>0.05</v>
      </c>
      <c r="O24" s="88">
        <v>0.1</v>
      </c>
      <c r="P24" s="88">
        <v>2.4</v>
      </c>
      <c r="Q24" s="88">
        <v>3</v>
      </c>
      <c r="R24" s="88">
        <v>0.05</v>
      </c>
      <c r="S24" s="210">
        <v>0.02</v>
      </c>
    </row>
    <row r="25" spans="1:19" ht="17.25" customHeight="1" x14ac:dyDescent="0.25">
      <c r="A25" s="91" t="s">
        <v>109</v>
      </c>
      <c r="B25" s="242" t="s">
        <v>84</v>
      </c>
      <c r="C25" s="242"/>
      <c r="D25" s="242"/>
      <c r="E25" s="111"/>
      <c r="F25" s="92"/>
      <c r="G25" s="111">
        <v>200</v>
      </c>
      <c r="H25" s="111">
        <v>17.91</v>
      </c>
      <c r="I25" s="111">
        <v>27.8</v>
      </c>
      <c r="J25" s="111">
        <v>4.68</v>
      </c>
      <c r="K25" s="111">
        <v>340.13</v>
      </c>
      <c r="L25" s="111">
        <v>0.123</v>
      </c>
      <c r="M25" s="111">
        <v>1.02</v>
      </c>
      <c r="N25" s="111">
        <v>0.4</v>
      </c>
      <c r="O25" s="111">
        <v>0.9</v>
      </c>
      <c r="P25" s="111">
        <v>164.78</v>
      </c>
      <c r="Q25" s="111">
        <v>312.10000000000002</v>
      </c>
      <c r="R25" s="111">
        <v>25.7</v>
      </c>
      <c r="S25" s="112">
        <v>3.22</v>
      </c>
    </row>
    <row r="26" spans="1:19" ht="16.5" customHeight="1" x14ac:dyDescent="0.25">
      <c r="A26" s="91" t="s">
        <v>209</v>
      </c>
      <c r="B26" s="242" t="s">
        <v>210</v>
      </c>
      <c r="C26" s="242"/>
      <c r="D26" s="242"/>
      <c r="E26" s="94"/>
      <c r="F26" s="92"/>
      <c r="G26" s="111">
        <v>30</v>
      </c>
      <c r="H26" s="111">
        <v>2.2799999999999998</v>
      </c>
      <c r="I26" s="111">
        <v>0.24</v>
      </c>
      <c r="J26" s="111">
        <v>14.76</v>
      </c>
      <c r="K26" s="111">
        <v>70.2</v>
      </c>
      <c r="L26" s="111">
        <v>3.3000000000000002E-2</v>
      </c>
      <c r="M26" s="111">
        <v>0</v>
      </c>
      <c r="N26" s="111">
        <v>0</v>
      </c>
      <c r="O26" s="111">
        <v>0.33</v>
      </c>
      <c r="P26" s="111">
        <v>6</v>
      </c>
      <c r="Q26" s="111">
        <v>19.5</v>
      </c>
      <c r="R26" s="111">
        <v>4.2</v>
      </c>
      <c r="S26" s="112">
        <v>0.33</v>
      </c>
    </row>
    <row r="27" spans="1:19" ht="15.75" customHeight="1" x14ac:dyDescent="0.25">
      <c r="A27" s="91" t="s">
        <v>211</v>
      </c>
      <c r="B27" s="242" t="s">
        <v>212</v>
      </c>
      <c r="C27" s="242"/>
      <c r="D27" s="242"/>
      <c r="E27" s="94"/>
      <c r="F27" s="92"/>
      <c r="G27" s="111">
        <v>30</v>
      </c>
      <c r="H27" s="111">
        <v>2.04</v>
      </c>
      <c r="I27" s="111">
        <v>0.39</v>
      </c>
      <c r="J27" s="111">
        <v>11.94</v>
      </c>
      <c r="K27" s="111">
        <v>59.4</v>
      </c>
      <c r="L27" s="111">
        <v>5.3999999999999999E-2</v>
      </c>
      <c r="M27" s="111">
        <v>0</v>
      </c>
      <c r="N27" s="111">
        <v>0</v>
      </c>
      <c r="O27" s="111">
        <v>0.42</v>
      </c>
      <c r="P27" s="111">
        <v>14.1</v>
      </c>
      <c r="Q27" s="111">
        <v>47.1</v>
      </c>
      <c r="R27" s="111">
        <v>14.1</v>
      </c>
      <c r="S27" s="112">
        <v>1.17</v>
      </c>
    </row>
    <row r="28" spans="1:19" hidden="1" x14ac:dyDescent="0.25">
      <c r="A28" s="91"/>
      <c r="B28" s="242"/>
      <c r="C28" s="242"/>
      <c r="D28" s="242"/>
      <c r="E28" s="94"/>
      <c r="F28" s="92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</row>
    <row r="29" spans="1:19" hidden="1" x14ac:dyDescent="0.25">
      <c r="A29" s="91"/>
      <c r="B29" s="242"/>
      <c r="C29" s="242"/>
      <c r="D29" s="242"/>
      <c r="E29" s="94"/>
      <c r="F29" s="92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</row>
    <row r="30" spans="1:19" ht="17.25" customHeight="1" x14ac:dyDescent="0.25">
      <c r="A30" s="91" t="s">
        <v>126</v>
      </c>
      <c r="B30" s="242" t="s">
        <v>72</v>
      </c>
      <c r="C30" s="242"/>
      <c r="D30" s="242"/>
      <c r="E30" s="111"/>
      <c r="F30" s="92"/>
      <c r="G30" s="111">
        <v>200</v>
      </c>
      <c r="H30" s="111">
        <v>7.0000000000000007E-2</v>
      </c>
      <c r="I30" s="111">
        <v>0.01</v>
      </c>
      <c r="J30" s="111">
        <v>15.31</v>
      </c>
      <c r="K30" s="111">
        <v>61.62</v>
      </c>
      <c r="L30" s="111">
        <v>0</v>
      </c>
      <c r="M30" s="111">
        <v>2.8</v>
      </c>
      <c r="N30" s="111">
        <v>0</v>
      </c>
      <c r="O30" s="111">
        <v>0.01</v>
      </c>
      <c r="P30" s="111">
        <v>6.25</v>
      </c>
      <c r="Q30" s="111">
        <v>3.54</v>
      </c>
      <c r="R30" s="111">
        <v>2.34</v>
      </c>
      <c r="S30" s="112">
        <v>0.28999999999999998</v>
      </c>
    </row>
    <row r="31" spans="1:19" ht="18.75" customHeight="1" thickBot="1" x14ac:dyDescent="0.3">
      <c r="A31" s="91" t="s">
        <v>145</v>
      </c>
      <c r="B31" s="242" t="s">
        <v>146</v>
      </c>
      <c r="C31" s="242"/>
      <c r="D31" s="242"/>
      <c r="E31" s="94"/>
      <c r="F31" s="92"/>
      <c r="G31" s="111">
        <v>100</v>
      </c>
      <c r="H31" s="111">
        <v>0.4</v>
      </c>
      <c r="I31" s="111">
        <v>0.4</v>
      </c>
      <c r="J31" s="111">
        <v>9.8000000000000007</v>
      </c>
      <c r="K31" s="111">
        <v>44</v>
      </c>
      <c r="L31" s="111">
        <v>0.03</v>
      </c>
      <c r="M31" s="111">
        <v>7</v>
      </c>
      <c r="N31" s="111">
        <v>0</v>
      </c>
      <c r="O31" s="111">
        <v>2</v>
      </c>
      <c r="P31" s="111">
        <v>16.100000000000001</v>
      </c>
      <c r="Q31" s="111">
        <v>11</v>
      </c>
      <c r="R31" s="111">
        <v>9</v>
      </c>
      <c r="S31" s="112">
        <v>2.21</v>
      </c>
    </row>
    <row r="32" spans="1:19" ht="0.75" hidden="1" customHeight="1" thickBot="1" x14ac:dyDescent="0.3">
      <c r="A32" s="110"/>
      <c r="B32" s="242"/>
      <c r="C32" s="242"/>
      <c r="D32" s="242"/>
      <c r="E32" s="94"/>
      <c r="F32" s="92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/>
    </row>
    <row r="33" spans="1:19" ht="15.75" hidden="1" thickBot="1" x14ac:dyDescent="0.3">
      <c r="A33" s="110"/>
      <c r="B33" s="242" t="s">
        <v>40</v>
      </c>
      <c r="C33" s="242"/>
      <c r="D33" s="242"/>
      <c r="E33" s="94"/>
      <c r="F33" s="92"/>
      <c r="G33" s="94" t="s">
        <v>41</v>
      </c>
      <c r="H33" s="94" t="s">
        <v>38</v>
      </c>
      <c r="I33" s="94"/>
      <c r="J33" s="94" t="s">
        <v>42</v>
      </c>
      <c r="K33" s="94" t="s">
        <v>43</v>
      </c>
      <c r="L33" s="94" t="s">
        <v>31</v>
      </c>
      <c r="M33" s="94" t="s">
        <v>32</v>
      </c>
      <c r="N33" s="94"/>
      <c r="O33" s="94" t="s">
        <v>33</v>
      </c>
      <c r="P33" s="94" t="s">
        <v>34</v>
      </c>
      <c r="Q33" s="94" t="s">
        <v>35</v>
      </c>
      <c r="R33" s="94" t="s">
        <v>36</v>
      </c>
      <c r="S33" s="95" t="s">
        <v>37</v>
      </c>
    </row>
    <row r="34" spans="1:19" ht="12.75" hidden="1" customHeight="1" thickBot="1" x14ac:dyDescent="0.3">
      <c r="A34" s="110"/>
      <c r="B34" s="242"/>
      <c r="C34" s="242"/>
      <c r="D34" s="242"/>
      <c r="E34" s="94"/>
      <c r="F34" s="92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</row>
    <row r="35" spans="1:19" ht="15.75" hidden="1" thickBot="1" x14ac:dyDescent="0.3">
      <c r="A35" s="110"/>
      <c r="B35" s="242"/>
      <c r="C35" s="242"/>
      <c r="D35" s="242"/>
      <c r="E35" s="94"/>
      <c r="F35" s="92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ht="15.75" hidden="1" thickBot="1" x14ac:dyDescent="0.3">
      <c r="A36" s="110"/>
      <c r="B36" s="242"/>
      <c r="C36" s="242"/>
      <c r="D36" s="242"/>
      <c r="E36" s="94"/>
      <c r="F36" s="92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</row>
    <row r="37" spans="1:19" ht="15.75" hidden="1" thickBot="1" x14ac:dyDescent="0.3">
      <c r="A37" s="110"/>
      <c r="B37" s="242"/>
      <c r="C37" s="242"/>
      <c r="D37" s="242"/>
      <c r="E37" s="94"/>
      <c r="F37" s="92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/>
    </row>
    <row r="38" spans="1:19" ht="0.75" hidden="1" customHeight="1" thickBot="1" x14ac:dyDescent="0.3">
      <c r="A38" s="96"/>
      <c r="B38" s="243"/>
      <c r="C38" s="243"/>
      <c r="D38" s="243"/>
      <c r="E38" s="99"/>
      <c r="F38" s="97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</row>
    <row r="39" spans="1:19" ht="22.5" customHeight="1" thickBot="1" x14ac:dyDescent="0.3">
      <c r="A39" s="234" t="s">
        <v>137</v>
      </c>
      <c r="B39" s="244"/>
      <c r="C39" s="244"/>
      <c r="D39" s="244"/>
      <c r="E39" s="83"/>
      <c r="F39" s="102"/>
      <c r="G39" s="103">
        <f t="shared" ref="G39:M39" si="0">G24+G25+G26+G27+G30+G31</f>
        <v>570</v>
      </c>
      <c r="H39" s="103">
        <f t="shared" si="0"/>
        <v>22.8</v>
      </c>
      <c r="I39" s="103">
        <f t="shared" si="0"/>
        <v>36.089999999999996</v>
      </c>
      <c r="J39" s="103">
        <f t="shared" si="0"/>
        <v>56.629999999999995</v>
      </c>
      <c r="K39" s="103">
        <f t="shared" si="0"/>
        <v>641.35</v>
      </c>
      <c r="L39" s="103">
        <f t="shared" si="0"/>
        <v>0.24</v>
      </c>
      <c r="M39" s="103">
        <f t="shared" si="0"/>
        <v>10.82</v>
      </c>
      <c r="N39" s="103">
        <f>N24+N25+N26++N27+N30+N31</f>
        <v>0.45</v>
      </c>
      <c r="O39" s="103">
        <f>O24+O25+O26+O27+O30+O31</f>
        <v>3.76</v>
      </c>
      <c r="P39" s="103">
        <f>P24+P25+P26+P27+P30+P31</f>
        <v>209.63</v>
      </c>
      <c r="Q39" s="103">
        <f>Q24+Q25+Q26+Q27+Q30+Q31</f>
        <v>396.24000000000007</v>
      </c>
      <c r="R39" s="103">
        <f>R24+R25+R26+R27+R30+R31</f>
        <v>55.39</v>
      </c>
      <c r="S39" s="104">
        <f>S24+S25+S26+S27:T27+S30+S31</f>
        <v>7.24</v>
      </c>
    </row>
    <row r="40" spans="1:19" ht="15.75" hidden="1" customHeight="1" thickBot="1" x14ac:dyDescent="0.3">
      <c r="A40" s="73"/>
      <c r="B40" s="245"/>
      <c r="C40" s="245"/>
      <c r="D40" s="245"/>
      <c r="E40" s="107"/>
      <c r="F40" s="107"/>
      <c r="G40" s="67"/>
      <c r="H40" s="107"/>
      <c r="I40" s="107"/>
      <c r="J40" s="108"/>
      <c r="K40" s="108"/>
      <c r="L40" s="108"/>
      <c r="M40" s="108"/>
      <c r="N40" s="108"/>
      <c r="O40" s="108"/>
      <c r="P40" s="108"/>
      <c r="Q40" s="108"/>
      <c r="R40" s="108"/>
      <c r="S40" s="109"/>
    </row>
    <row r="41" spans="1:19" ht="0.75" hidden="1" customHeight="1" x14ac:dyDescent="0.25">
      <c r="A41" s="113"/>
      <c r="B41" s="246"/>
      <c r="C41" s="246"/>
      <c r="D41" s="246"/>
      <c r="E41" s="116"/>
      <c r="F41" s="114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7"/>
    </row>
    <row r="42" spans="1:19" ht="13.5" hidden="1" customHeight="1" thickBot="1" x14ac:dyDescent="0.3">
      <c r="A42" s="265"/>
      <c r="B42" s="247"/>
      <c r="C42" s="247"/>
      <c r="D42" s="247"/>
      <c r="E42" s="202"/>
      <c r="F42" s="134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66"/>
    </row>
    <row r="43" spans="1:19" ht="12.75" hidden="1" customHeight="1" thickBot="1" x14ac:dyDescent="0.3">
      <c r="A43" s="265"/>
      <c r="B43" s="247"/>
      <c r="C43" s="247"/>
      <c r="D43" s="247"/>
      <c r="E43" s="202"/>
      <c r="F43" s="134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66"/>
    </row>
    <row r="44" spans="1:19" ht="15.75" hidden="1" customHeight="1" x14ac:dyDescent="0.25">
      <c r="A44" s="265"/>
      <c r="B44" s="247"/>
      <c r="C44" s="247"/>
      <c r="D44" s="247"/>
      <c r="E44" s="202"/>
      <c r="F44" s="134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66"/>
    </row>
    <row r="45" spans="1:19" ht="12.75" hidden="1" customHeight="1" thickBot="1" x14ac:dyDescent="0.3">
      <c r="A45" s="265"/>
      <c r="B45" s="247"/>
      <c r="C45" s="247"/>
      <c r="D45" s="257"/>
      <c r="E45" s="202"/>
      <c r="F45" s="134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66"/>
    </row>
    <row r="46" spans="1:19" ht="12.75" hidden="1" customHeight="1" thickBot="1" x14ac:dyDescent="0.3">
      <c r="A46" s="265"/>
      <c r="B46" s="247"/>
      <c r="C46" s="247"/>
      <c r="D46" s="247"/>
      <c r="E46" s="207"/>
      <c r="F46" s="134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66"/>
    </row>
    <row r="47" spans="1:19" ht="12.75" hidden="1" customHeight="1" thickBot="1" x14ac:dyDescent="0.3">
      <c r="A47" s="265"/>
      <c r="B47" s="247"/>
      <c r="C47" s="247"/>
      <c r="D47" s="247"/>
      <c r="E47" s="207"/>
      <c r="F47" s="134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66"/>
    </row>
    <row r="48" spans="1:19" ht="12.75" hidden="1" customHeight="1" thickBot="1" x14ac:dyDescent="0.3">
      <c r="A48" s="265"/>
      <c r="B48" s="247"/>
      <c r="C48" s="247"/>
      <c r="D48" s="247"/>
      <c r="E48" s="207"/>
      <c r="F48" s="134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66"/>
    </row>
    <row r="49" spans="1:19" ht="13.5" hidden="1" customHeight="1" thickBot="1" x14ac:dyDescent="0.3">
      <c r="A49" s="265"/>
      <c r="B49" s="247"/>
      <c r="C49" s="247"/>
      <c r="D49" s="247"/>
      <c r="E49" s="207"/>
      <c r="F49" s="134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66"/>
    </row>
    <row r="50" spans="1:19" ht="0.75" hidden="1" customHeight="1" x14ac:dyDescent="0.25">
      <c r="A50" s="133"/>
      <c r="B50" s="247"/>
      <c r="C50" s="247"/>
      <c r="D50" s="247"/>
      <c r="E50" s="207"/>
      <c r="F50" s="134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67"/>
    </row>
    <row r="51" spans="1:19" ht="0.75" hidden="1" customHeight="1" thickBot="1" x14ac:dyDescent="0.3">
      <c r="A51" s="133"/>
      <c r="B51" s="247"/>
      <c r="C51" s="247"/>
      <c r="D51" s="247"/>
      <c r="E51" s="207"/>
      <c r="F51" s="134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67"/>
    </row>
    <row r="52" spans="1:19" ht="15.75" hidden="1" thickBot="1" x14ac:dyDescent="0.3">
      <c r="A52" s="133"/>
      <c r="B52" s="247"/>
      <c r="C52" s="247"/>
      <c r="D52" s="247"/>
      <c r="E52" s="207"/>
      <c r="F52" s="134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67"/>
    </row>
    <row r="53" spans="1:19" ht="7.5" hidden="1" customHeight="1" thickBot="1" x14ac:dyDescent="0.3">
      <c r="A53" s="133"/>
      <c r="B53" s="247"/>
      <c r="C53" s="247"/>
      <c r="D53" s="247"/>
      <c r="E53" s="207"/>
      <c r="F53" s="134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67"/>
    </row>
    <row r="54" spans="1:19" ht="3.75" hidden="1" customHeight="1" thickBot="1" x14ac:dyDescent="0.3">
      <c r="A54" s="113"/>
      <c r="B54" s="246"/>
      <c r="C54" s="246"/>
      <c r="D54" s="246"/>
      <c r="E54" s="116"/>
      <c r="F54" s="114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7"/>
    </row>
    <row r="55" spans="1:19" ht="36" customHeight="1" thickBot="1" x14ac:dyDescent="0.3">
      <c r="A55" s="74"/>
      <c r="B55" s="244"/>
      <c r="C55" s="244"/>
      <c r="D55" s="244"/>
      <c r="E55" s="83"/>
      <c r="F55" s="82"/>
      <c r="G55" s="232" t="s">
        <v>136</v>
      </c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4"/>
    </row>
    <row r="56" spans="1:19" ht="17.25" customHeight="1" x14ac:dyDescent="0.25">
      <c r="A56" s="85" t="s">
        <v>131</v>
      </c>
      <c r="B56" s="240" t="s">
        <v>85</v>
      </c>
      <c r="C56" s="240"/>
      <c r="D56" s="240"/>
      <c r="E56" s="88"/>
      <c r="F56" s="86"/>
      <c r="G56" s="88">
        <v>250</v>
      </c>
      <c r="H56" s="88">
        <v>1.77</v>
      </c>
      <c r="I56" s="88">
        <v>4.95</v>
      </c>
      <c r="J56" s="88">
        <v>7.9</v>
      </c>
      <c r="K56" s="88">
        <v>92.25</v>
      </c>
      <c r="L56" s="88">
        <v>0.06</v>
      </c>
      <c r="M56" s="88">
        <v>15.77</v>
      </c>
      <c r="N56" s="88">
        <v>0</v>
      </c>
      <c r="O56" s="88">
        <v>0</v>
      </c>
      <c r="P56" s="88">
        <v>49.25</v>
      </c>
      <c r="Q56" s="88">
        <v>49</v>
      </c>
      <c r="R56" s="88">
        <v>22.1</v>
      </c>
      <c r="S56" s="210">
        <v>0.8</v>
      </c>
    </row>
    <row r="57" spans="1:19" ht="18" customHeight="1" x14ac:dyDescent="0.25">
      <c r="A57" s="91" t="s">
        <v>178</v>
      </c>
      <c r="B57" s="242" t="s">
        <v>81</v>
      </c>
      <c r="C57" s="242"/>
      <c r="D57" s="242"/>
      <c r="E57" s="111"/>
      <c r="F57" s="92"/>
      <c r="G57" s="111">
        <v>100</v>
      </c>
      <c r="H57" s="111">
        <v>15.3</v>
      </c>
      <c r="I57" s="111">
        <v>17.399999999999999</v>
      </c>
      <c r="J57" s="111">
        <v>2.2999999999999998</v>
      </c>
      <c r="K57" s="111">
        <v>227</v>
      </c>
      <c r="L57" s="111">
        <v>0.04</v>
      </c>
      <c r="M57" s="111">
        <v>0.3</v>
      </c>
      <c r="N57" s="111">
        <v>0</v>
      </c>
      <c r="O57" s="111">
        <v>2.6</v>
      </c>
      <c r="P57" s="111">
        <v>12.2</v>
      </c>
      <c r="Q57" s="111">
        <v>157.80000000000001</v>
      </c>
      <c r="R57" s="111">
        <v>22.4</v>
      </c>
      <c r="S57" s="112">
        <v>2.37</v>
      </c>
    </row>
    <row r="58" spans="1:19" ht="16.5" customHeight="1" x14ac:dyDescent="0.25">
      <c r="A58" s="91" t="s">
        <v>124</v>
      </c>
      <c r="B58" s="242" t="s">
        <v>125</v>
      </c>
      <c r="C58" s="242"/>
      <c r="D58" s="258"/>
      <c r="E58" s="111"/>
      <c r="F58" s="92"/>
      <c r="G58" s="111">
        <v>180</v>
      </c>
      <c r="H58" s="111">
        <v>10.48</v>
      </c>
      <c r="I58" s="111">
        <v>6.52</v>
      </c>
      <c r="J58" s="111">
        <v>54</v>
      </c>
      <c r="K58" s="111">
        <v>316.56</v>
      </c>
      <c r="L58" s="111">
        <v>0.28999999999999998</v>
      </c>
      <c r="M58" s="111">
        <v>0</v>
      </c>
      <c r="N58" s="111">
        <v>3.5999999999999997E-2</v>
      </c>
      <c r="O58" s="111">
        <v>0.57999999999999996</v>
      </c>
      <c r="P58" s="111">
        <v>18</v>
      </c>
      <c r="Q58" s="111">
        <v>197.24</v>
      </c>
      <c r="R58" s="111">
        <v>118.03</v>
      </c>
      <c r="S58" s="112">
        <v>3.96</v>
      </c>
    </row>
    <row r="59" spans="1:19" ht="15" hidden="1" customHeight="1" x14ac:dyDescent="0.25">
      <c r="A59" s="91"/>
      <c r="B59" s="242" t="s">
        <v>20</v>
      </c>
      <c r="C59" s="242"/>
      <c r="D59" s="242"/>
      <c r="E59" s="94"/>
      <c r="F59" s="92"/>
      <c r="G59" s="111" t="s">
        <v>39</v>
      </c>
      <c r="H59" s="111" t="s">
        <v>21</v>
      </c>
      <c r="I59" s="111" t="s">
        <v>22</v>
      </c>
      <c r="J59" s="111" t="s">
        <v>23</v>
      </c>
      <c r="K59" s="111" t="s">
        <v>24</v>
      </c>
      <c r="L59" s="111" t="s">
        <v>25</v>
      </c>
      <c r="M59" s="111"/>
      <c r="N59" s="111"/>
      <c r="O59" s="111"/>
      <c r="P59" s="111" t="s">
        <v>26</v>
      </c>
      <c r="Q59" s="111" t="s">
        <v>27</v>
      </c>
      <c r="R59" s="111" t="s">
        <v>28</v>
      </c>
      <c r="S59" s="112" t="s">
        <v>29</v>
      </c>
    </row>
    <row r="60" spans="1:19" hidden="1" x14ac:dyDescent="0.25">
      <c r="A60" s="91"/>
      <c r="B60" s="242"/>
      <c r="C60" s="242"/>
      <c r="D60" s="242"/>
      <c r="E60" s="94"/>
      <c r="F60" s="92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2"/>
    </row>
    <row r="61" spans="1:19" hidden="1" x14ac:dyDescent="0.25">
      <c r="A61" s="91"/>
      <c r="B61" s="242"/>
      <c r="C61" s="242"/>
      <c r="D61" s="242"/>
      <c r="E61" s="94"/>
      <c r="F61" s="92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2"/>
    </row>
    <row r="62" spans="1:19" ht="19.5" customHeight="1" x14ac:dyDescent="0.25">
      <c r="A62" s="118" t="s">
        <v>77</v>
      </c>
      <c r="B62" s="243" t="s">
        <v>79</v>
      </c>
      <c r="C62" s="243"/>
      <c r="D62" s="243"/>
      <c r="E62" s="99"/>
      <c r="F62" s="97"/>
      <c r="G62" s="171">
        <v>100</v>
      </c>
      <c r="H62" s="171">
        <v>3.13</v>
      </c>
      <c r="I62" s="171">
        <v>3.29</v>
      </c>
      <c r="J62" s="171">
        <v>6.99</v>
      </c>
      <c r="K62" s="171">
        <v>77.88</v>
      </c>
      <c r="L62" s="171">
        <v>0.12</v>
      </c>
      <c r="M62" s="171">
        <v>10.9</v>
      </c>
      <c r="N62" s="171">
        <v>0.05</v>
      </c>
      <c r="O62" s="171">
        <v>0.22</v>
      </c>
      <c r="P62" s="171">
        <v>21.8</v>
      </c>
      <c r="Q62" s="171">
        <v>67.599999999999994</v>
      </c>
      <c r="R62" s="171">
        <v>22.9</v>
      </c>
      <c r="S62" s="211">
        <v>0.76</v>
      </c>
    </row>
    <row r="63" spans="1:19" ht="18" customHeight="1" x14ac:dyDescent="0.25">
      <c r="A63" s="118" t="s">
        <v>82</v>
      </c>
      <c r="B63" s="243" t="s">
        <v>97</v>
      </c>
      <c r="C63" s="243"/>
      <c r="D63" s="243"/>
      <c r="E63" s="99"/>
      <c r="F63" s="97"/>
      <c r="G63" s="171">
        <v>200</v>
      </c>
      <c r="H63" s="171">
        <v>0.31</v>
      </c>
      <c r="I63" s="171">
        <v>7.0000000000000007E-2</v>
      </c>
      <c r="J63" s="171">
        <v>18.09</v>
      </c>
      <c r="K63" s="171">
        <v>74.17</v>
      </c>
      <c r="L63" s="171">
        <v>0</v>
      </c>
      <c r="M63" s="171">
        <v>9</v>
      </c>
      <c r="N63" s="171">
        <v>0.01</v>
      </c>
      <c r="O63" s="171">
        <v>0.15</v>
      </c>
      <c r="P63" s="171">
        <v>7.05</v>
      </c>
      <c r="Q63" s="171">
        <v>8.4</v>
      </c>
      <c r="R63" s="171">
        <v>2.7</v>
      </c>
      <c r="S63" s="211">
        <v>0.28999999999999998</v>
      </c>
    </row>
    <row r="64" spans="1:19" ht="16.5" customHeight="1" x14ac:dyDescent="0.25">
      <c r="A64" s="118" t="s">
        <v>209</v>
      </c>
      <c r="B64" s="243" t="s">
        <v>210</v>
      </c>
      <c r="C64" s="243"/>
      <c r="D64" s="243"/>
      <c r="E64" s="99"/>
      <c r="F64" s="97"/>
      <c r="G64" s="171">
        <v>40</v>
      </c>
      <c r="H64" s="171">
        <v>3.04</v>
      </c>
      <c r="I64" s="171">
        <v>0.32</v>
      </c>
      <c r="J64" s="171">
        <v>19.68</v>
      </c>
      <c r="K64" s="171">
        <v>93.6</v>
      </c>
      <c r="L64" s="171">
        <v>4.3999999999999997E-2</v>
      </c>
      <c r="M64" s="171">
        <v>0</v>
      </c>
      <c r="N64" s="171">
        <v>0</v>
      </c>
      <c r="O64" s="171">
        <v>0.44</v>
      </c>
      <c r="P64" s="171">
        <v>8</v>
      </c>
      <c r="Q64" s="171">
        <v>26</v>
      </c>
      <c r="R64" s="171">
        <v>5.6</v>
      </c>
      <c r="S64" s="211">
        <v>0.44</v>
      </c>
    </row>
    <row r="65" spans="1:19" ht="18" customHeight="1" thickBot="1" x14ac:dyDescent="0.3">
      <c r="A65" s="96" t="s">
        <v>211</v>
      </c>
      <c r="B65" s="243" t="s">
        <v>212</v>
      </c>
      <c r="C65" s="243"/>
      <c r="D65" s="243"/>
      <c r="E65" s="99"/>
      <c r="F65" s="97"/>
      <c r="G65" s="171">
        <v>30</v>
      </c>
      <c r="H65" s="171">
        <v>2.04</v>
      </c>
      <c r="I65" s="171">
        <v>0.39</v>
      </c>
      <c r="J65" s="171">
        <v>11.94</v>
      </c>
      <c r="K65" s="171">
        <v>59.4</v>
      </c>
      <c r="L65" s="171">
        <v>5.3999999999999999E-2</v>
      </c>
      <c r="M65" s="171">
        <v>0</v>
      </c>
      <c r="N65" s="171">
        <v>0</v>
      </c>
      <c r="O65" s="171">
        <v>0.42</v>
      </c>
      <c r="P65" s="171">
        <v>14.1</v>
      </c>
      <c r="Q65" s="171">
        <v>47.1</v>
      </c>
      <c r="R65" s="171">
        <v>14.1</v>
      </c>
      <c r="S65" s="211">
        <v>1.17</v>
      </c>
    </row>
    <row r="66" spans="1:19" ht="24" customHeight="1" thickBot="1" x14ac:dyDescent="0.3">
      <c r="A66" s="234" t="s">
        <v>138</v>
      </c>
      <c r="B66" s="82"/>
      <c r="C66" s="82"/>
      <c r="D66" s="82"/>
      <c r="E66" s="83"/>
      <c r="F66" s="102"/>
      <c r="G66" s="103">
        <f>G56+G57+G58+G62+G63+G64+G65</f>
        <v>900</v>
      </c>
      <c r="H66" s="103">
        <f>H56+H57+H58+H62+H63+H64+H65</f>
        <v>36.07</v>
      </c>
      <c r="I66" s="103">
        <f>I56+I57+I58+I62+I63+I64+I65</f>
        <v>32.94</v>
      </c>
      <c r="J66" s="103">
        <f t="shared" ref="J66:S66" si="1">J56+J57+J58+J62+J63+J64+J65</f>
        <v>120.9</v>
      </c>
      <c r="K66" s="103">
        <f>K56+K57+K58+K62+K63+K64+K65</f>
        <v>940.8599999999999</v>
      </c>
      <c r="L66" s="103">
        <f t="shared" si="1"/>
        <v>0.6080000000000001</v>
      </c>
      <c r="M66" s="103">
        <f t="shared" si="1"/>
        <v>35.97</v>
      </c>
      <c r="N66" s="103">
        <f t="shared" si="1"/>
        <v>9.5999999999999988E-2</v>
      </c>
      <c r="O66" s="103">
        <f t="shared" si="1"/>
        <v>4.41</v>
      </c>
      <c r="P66" s="103">
        <f t="shared" si="1"/>
        <v>130.4</v>
      </c>
      <c r="Q66" s="103">
        <f t="shared" si="1"/>
        <v>553.14</v>
      </c>
      <c r="R66" s="103">
        <f t="shared" si="1"/>
        <v>207.82999999999998</v>
      </c>
      <c r="S66" s="104">
        <f t="shared" si="1"/>
        <v>9.7899999999999991</v>
      </c>
    </row>
    <row r="67" spans="1:19" ht="16.5" hidden="1" thickBot="1" x14ac:dyDescent="0.3">
      <c r="A67" s="268"/>
      <c r="B67" s="128"/>
      <c r="C67" s="128"/>
      <c r="D67" s="128"/>
      <c r="E67" s="20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269"/>
    </row>
    <row r="68" spans="1:19" ht="17.25" hidden="1" customHeight="1" thickBot="1" x14ac:dyDescent="0.3">
      <c r="A68" s="129"/>
      <c r="B68" s="130"/>
      <c r="C68" s="130"/>
      <c r="D68" s="130"/>
      <c r="E68" s="209"/>
      <c r="F68" s="130"/>
      <c r="G68" s="126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1"/>
    </row>
    <row r="69" spans="1:19" ht="13.5" hidden="1" customHeight="1" x14ac:dyDescent="0.25">
      <c r="A69" s="259"/>
      <c r="B69" s="114"/>
      <c r="C69" s="114"/>
      <c r="D69" s="114"/>
      <c r="E69" s="116"/>
      <c r="F69" s="114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214"/>
    </row>
    <row r="70" spans="1:19" ht="32.25" hidden="1" customHeight="1" thickBot="1" x14ac:dyDescent="0.3">
      <c r="A70" s="265"/>
      <c r="B70" s="134"/>
      <c r="C70" s="134"/>
      <c r="D70" s="134"/>
      <c r="E70" s="207"/>
      <c r="F70" s="134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66"/>
    </row>
    <row r="71" spans="1:19" ht="13.5" hidden="1" customHeight="1" x14ac:dyDescent="0.25">
      <c r="A71" s="85"/>
      <c r="B71" s="86"/>
      <c r="C71" s="86"/>
      <c r="D71" s="86"/>
      <c r="E71" s="89"/>
      <c r="F71" s="86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90"/>
    </row>
    <row r="72" spans="1:19" ht="0.75" hidden="1" customHeight="1" thickBot="1" x14ac:dyDescent="0.3">
      <c r="A72" s="91"/>
      <c r="B72" s="92"/>
      <c r="C72" s="92"/>
      <c r="D72" s="92"/>
      <c r="E72" s="94"/>
      <c r="F72" s="92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5"/>
    </row>
    <row r="73" spans="1:19" ht="15.75" hidden="1" thickBot="1" x14ac:dyDescent="0.3">
      <c r="A73" s="91"/>
      <c r="B73" s="92"/>
      <c r="C73" s="92"/>
      <c r="D73" s="92"/>
      <c r="E73" s="94"/>
      <c r="F73" s="92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</row>
    <row r="74" spans="1:19" ht="15.75" hidden="1" thickBot="1" x14ac:dyDescent="0.3">
      <c r="A74" s="91"/>
      <c r="B74" s="92"/>
      <c r="C74" s="92"/>
      <c r="D74" s="92"/>
      <c r="E74" s="94"/>
      <c r="F74" s="92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5"/>
    </row>
    <row r="75" spans="1:19" ht="15.75" hidden="1" thickBot="1" x14ac:dyDescent="0.3">
      <c r="A75" s="118"/>
      <c r="B75" s="97"/>
      <c r="C75" s="97"/>
      <c r="D75" s="97"/>
      <c r="E75" s="99"/>
      <c r="F75" s="97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100"/>
    </row>
    <row r="76" spans="1:19" ht="15.75" hidden="1" thickBot="1" x14ac:dyDescent="0.3">
      <c r="A76" s="118"/>
      <c r="B76" s="97"/>
      <c r="C76" s="97"/>
      <c r="D76" s="97"/>
      <c r="E76" s="99"/>
      <c r="F76" s="97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100"/>
    </row>
    <row r="77" spans="1:19" ht="15.75" hidden="1" thickBot="1" x14ac:dyDescent="0.3">
      <c r="A77" s="118"/>
      <c r="B77" s="97"/>
      <c r="C77" s="97"/>
      <c r="D77" s="97"/>
      <c r="E77" s="99"/>
      <c r="F77" s="97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100"/>
    </row>
    <row r="78" spans="1:19" ht="15.75" hidden="1" thickBot="1" x14ac:dyDescent="0.3">
      <c r="A78" s="96"/>
      <c r="B78" s="97"/>
      <c r="C78" s="97"/>
      <c r="D78" s="97"/>
      <c r="E78" s="99"/>
      <c r="F78" s="97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100"/>
    </row>
    <row r="79" spans="1:19" ht="30.75" customHeight="1" thickBot="1" x14ac:dyDescent="0.3">
      <c r="A79" s="235" t="s">
        <v>139</v>
      </c>
      <c r="B79" s="82"/>
      <c r="C79" s="82"/>
      <c r="D79" s="82"/>
      <c r="E79" s="83"/>
      <c r="F79" s="102"/>
      <c r="G79" s="237">
        <f t="shared" ref="G79:S79" si="2">G39+G66</f>
        <v>1470</v>
      </c>
      <c r="H79" s="237">
        <f t="shared" si="2"/>
        <v>58.870000000000005</v>
      </c>
      <c r="I79" s="237">
        <f t="shared" si="2"/>
        <v>69.03</v>
      </c>
      <c r="J79" s="237">
        <f t="shared" si="2"/>
        <v>177.53</v>
      </c>
      <c r="K79" s="237">
        <f t="shared" si="2"/>
        <v>1582.21</v>
      </c>
      <c r="L79" s="237">
        <f t="shared" si="2"/>
        <v>0.84800000000000009</v>
      </c>
      <c r="M79" s="237">
        <f t="shared" si="2"/>
        <v>46.79</v>
      </c>
      <c r="N79" s="237">
        <f t="shared" si="2"/>
        <v>0.54600000000000004</v>
      </c>
      <c r="O79" s="237">
        <f t="shared" si="2"/>
        <v>8.17</v>
      </c>
      <c r="P79" s="237">
        <f t="shared" si="2"/>
        <v>340.03</v>
      </c>
      <c r="Q79" s="237">
        <f t="shared" si="2"/>
        <v>949.38000000000011</v>
      </c>
      <c r="R79" s="237">
        <f t="shared" si="2"/>
        <v>263.21999999999997</v>
      </c>
      <c r="S79" s="238">
        <f t="shared" si="2"/>
        <v>17.03</v>
      </c>
    </row>
    <row r="80" spans="1:19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8" x14ac:dyDescent="0.25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10 пятн.</vt:lpstr>
      <vt:lpstr>День 9 четв.</vt:lpstr>
      <vt:lpstr>День 8 среда</vt:lpstr>
      <vt:lpstr>День 7 вторн.</vt:lpstr>
      <vt:lpstr>День 5 пятн.</vt:lpstr>
      <vt:lpstr>День 6 пон.</vt:lpstr>
      <vt:lpstr>День 4 четв.</vt:lpstr>
      <vt:lpstr>День 3 среда</vt:lpstr>
      <vt:lpstr>День 2 вторн.</vt:lpstr>
      <vt:lpstr>День 1 понед.</vt:lpstr>
      <vt:lpstr>Итого за 10 дней 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2024-10-18T02:54:30Z</dcterms:modified>
</cp:coreProperties>
</file>