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8" activeTab="10"/>
  </bookViews>
  <sheets>
    <sheet name="День 10 пятн." sheetId="18" r:id="rId1"/>
    <sheet name="День 9 четв." sheetId="19" r:id="rId2"/>
    <sheet name="День 8 среда" sheetId="17" r:id="rId3"/>
    <sheet name="День 7 вторн." sheetId="16" r:id="rId4"/>
    <sheet name="День 6 пон." sheetId="15" r:id="rId5"/>
    <sheet name="День 5 пятн." sheetId="14" r:id="rId6"/>
    <sheet name="День 4 четв." sheetId="13" r:id="rId7"/>
    <sheet name="День 3 среда" sheetId="12" r:id="rId8"/>
    <sheet name="День 2 вторн." sheetId="1" r:id="rId9"/>
    <sheet name="День 1 понед." sheetId="11" r:id="rId10"/>
    <sheet name="Итого за 10 дней 7-11 л." sheetId="22" r:id="rId11"/>
  </sheets>
  <calcPr calcId="145621"/>
</workbook>
</file>

<file path=xl/calcChain.xml><?xml version="1.0" encoding="utf-8"?>
<calcChain xmlns="http://schemas.openxmlformats.org/spreadsheetml/2006/main">
  <c r="J53" i="1" l="1"/>
  <c r="H18" i="22" l="1"/>
  <c r="L17" i="22"/>
  <c r="L18" i="22" s="1"/>
  <c r="K17" i="22"/>
  <c r="K18" i="22" s="1"/>
  <c r="J17" i="22"/>
  <c r="J18" i="22" s="1"/>
  <c r="I17" i="22"/>
  <c r="I18" i="22" s="1"/>
  <c r="H17" i="22"/>
  <c r="S54" i="18" l="1"/>
  <c r="R54" i="18"/>
  <c r="Q54" i="18"/>
  <c r="P54" i="18"/>
  <c r="O54" i="18"/>
  <c r="N54" i="18"/>
  <c r="M54" i="18"/>
  <c r="L54" i="18"/>
  <c r="K54" i="18"/>
  <c r="J54" i="18"/>
  <c r="I54" i="18"/>
  <c r="H54" i="18"/>
  <c r="G54" i="18"/>
  <c r="K52" i="19" l="1"/>
  <c r="H52" i="19"/>
  <c r="I55" i="16"/>
  <c r="M52" i="14"/>
  <c r="I51" i="12" l="1"/>
  <c r="K22" i="14" l="1"/>
  <c r="S23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S23" i="17" l="1"/>
  <c r="R23" i="17"/>
  <c r="Q23" i="17"/>
  <c r="P23" i="17"/>
  <c r="O23" i="17"/>
  <c r="N23" i="17"/>
  <c r="M23" i="17"/>
  <c r="L23" i="17"/>
  <c r="K23" i="17"/>
  <c r="J23" i="17"/>
  <c r="I23" i="17"/>
  <c r="H23" i="17"/>
  <c r="G23" i="17"/>
  <c r="S22" i="14" l="1"/>
  <c r="R22" i="14"/>
  <c r="Q22" i="14"/>
  <c r="P22" i="14"/>
  <c r="O22" i="14"/>
  <c r="N22" i="14"/>
  <c r="M22" i="14"/>
  <c r="L22" i="14"/>
  <c r="J22" i="14"/>
  <c r="I22" i="14"/>
  <c r="H22" i="14"/>
  <c r="G22" i="14"/>
  <c r="G53" i="1" l="1"/>
  <c r="G52" i="11"/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S24" i="16" l="1"/>
  <c r="R24" i="16"/>
  <c r="Q24" i="16"/>
  <c r="P24" i="16"/>
  <c r="O24" i="16"/>
  <c r="N24" i="16"/>
  <c r="M24" i="16"/>
  <c r="L24" i="16"/>
  <c r="K24" i="16"/>
  <c r="J24" i="16"/>
  <c r="I24" i="16"/>
  <c r="H24" i="16"/>
  <c r="G24" i="16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S22" i="19" l="1"/>
  <c r="R22" i="19"/>
  <c r="Q22" i="19"/>
  <c r="P22" i="19"/>
  <c r="O22" i="19"/>
  <c r="N22" i="19"/>
  <c r="M22" i="19"/>
  <c r="L22" i="19"/>
  <c r="K22" i="19"/>
  <c r="J22" i="19"/>
  <c r="I22" i="19"/>
  <c r="H22" i="19"/>
  <c r="G22" i="19"/>
  <c r="S22" i="15" l="1"/>
  <c r="R22" i="15"/>
  <c r="Q22" i="15"/>
  <c r="P22" i="15"/>
  <c r="O22" i="15"/>
  <c r="N22" i="15"/>
  <c r="L22" i="15"/>
  <c r="K22" i="15"/>
  <c r="J22" i="15"/>
  <c r="I22" i="15"/>
  <c r="H22" i="15"/>
  <c r="G22" i="15"/>
  <c r="S22" i="13" l="1"/>
  <c r="R22" i="13"/>
  <c r="Q22" i="13"/>
  <c r="P22" i="13"/>
  <c r="O22" i="13"/>
  <c r="N22" i="13"/>
  <c r="M22" i="13"/>
  <c r="L22" i="13"/>
  <c r="K22" i="13"/>
  <c r="J22" i="13"/>
  <c r="I22" i="13"/>
  <c r="H22" i="13"/>
  <c r="G22" i="13"/>
  <c r="S21" i="12" l="1"/>
  <c r="R21" i="12"/>
  <c r="Q21" i="12"/>
  <c r="P21" i="12"/>
  <c r="O21" i="12"/>
  <c r="N21" i="12"/>
  <c r="M21" i="12"/>
  <c r="L21" i="12"/>
  <c r="K21" i="12"/>
  <c r="J21" i="12"/>
  <c r="I21" i="12"/>
  <c r="H21" i="12"/>
  <c r="G21" i="12"/>
  <c r="K77" i="12" l="1"/>
  <c r="S82" i="18"/>
  <c r="S83" i="18" s="1"/>
  <c r="R82" i="18"/>
  <c r="R83" i="18" s="1"/>
  <c r="Q82" i="18"/>
  <c r="Q83" i="18" s="1"/>
  <c r="P82" i="18"/>
  <c r="P83" i="18" s="1"/>
  <c r="O82" i="18"/>
  <c r="O83" i="18" s="1"/>
  <c r="N82" i="18"/>
  <c r="N83" i="18" s="1"/>
  <c r="M82" i="18"/>
  <c r="M83" i="18" s="1"/>
  <c r="L82" i="18"/>
  <c r="L83" i="18" s="1"/>
  <c r="K82" i="18"/>
  <c r="J82" i="18"/>
  <c r="J83" i="18" s="1"/>
  <c r="I82" i="18"/>
  <c r="I83" i="18" s="1"/>
  <c r="H82" i="18"/>
  <c r="H83" i="18" s="1"/>
  <c r="G82" i="18"/>
  <c r="G83" i="18" s="1"/>
  <c r="S78" i="19"/>
  <c r="R78" i="19"/>
  <c r="Q78" i="19"/>
  <c r="P78" i="19"/>
  <c r="O78" i="19"/>
  <c r="N78" i="19"/>
  <c r="M78" i="19"/>
  <c r="L78" i="19"/>
  <c r="K78" i="19"/>
  <c r="K82" i="19" s="1"/>
  <c r="J78" i="19"/>
  <c r="I78" i="19"/>
  <c r="H78" i="19"/>
  <c r="H82" i="19" s="1"/>
  <c r="G78" i="19"/>
  <c r="S79" i="17"/>
  <c r="R79" i="17"/>
  <c r="Q79" i="17"/>
  <c r="P79" i="17"/>
  <c r="O79" i="17"/>
  <c r="N79" i="17"/>
  <c r="M79" i="17"/>
  <c r="L79" i="17"/>
  <c r="K79" i="17"/>
  <c r="J79" i="17"/>
  <c r="I79" i="17"/>
  <c r="H79" i="17"/>
  <c r="G79" i="17"/>
  <c r="G81" i="16" l="1"/>
  <c r="S81" i="16"/>
  <c r="R81" i="16"/>
  <c r="Q81" i="16"/>
  <c r="P81" i="16"/>
  <c r="O81" i="16"/>
  <c r="N81" i="16"/>
  <c r="M81" i="16"/>
  <c r="L81" i="16"/>
  <c r="K81" i="16"/>
  <c r="J81" i="16"/>
  <c r="I81" i="16"/>
  <c r="I82" i="16" s="1"/>
  <c r="H81" i="16"/>
  <c r="S78" i="15" l="1"/>
  <c r="R78" i="15"/>
  <c r="Q78" i="15"/>
  <c r="P78" i="15"/>
  <c r="O78" i="15"/>
  <c r="N78" i="15"/>
  <c r="M78" i="15"/>
  <c r="L78" i="15"/>
  <c r="K78" i="15"/>
  <c r="J78" i="15"/>
  <c r="I78" i="15"/>
  <c r="H78" i="15"/>
  <c r="G78" i="15"/>
  <c r="S78" i="14"/>
  <c r="R78" i="14"/>
  <c r="Q78" i="14"/>
  <c r="P78" i="14"/>
  <c r="O78" i="14"/>
  <c r="N78" i="14"/>
  <c r="M78" i="14"/>
  <c r="M79" i="14" s="1"/>
  <c r="L78" i="14"/>
  <c r="K78" i="14"/>
  <c r="J78" i="14"/>
  <c r="I78" i="14"/>
  <c r="H78" i="14"/>
  <c r="G78" i="14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S77" i="12" l="1"/>
  <c r="R77" i="12"/>
  <c r="Q77" i="12"/>
  <c r="P77" i="12"/>
  <c r="O77" i="12"/>
  <c r="N77" i="12"/>
  <c r="M77" i="12"/>
  <c r="L77" i="12"/>
  <c r="J77" i="12"/>
  <c r="I77" i="12"/>
  <c r="I78" i="12" s="1"/>
  <c r="H77" i="12"/>
  <c r="G77" i="12"/>
  <c r="S79" i="1"/>
  <c r="R79" i="1"/>
  <c r="Q79" i="1"/>
  <c r="P79" i="1"/>
  <c r="O79" i="1"/>
  <c r="N79" i="1"/>
  <c r="M79" i="1"/>
  <c r="L79" i="1"/>
  <c r="K79" i="1"/>
  <c r="J79" i="1"/>
  <c r="J80" i="1" s="1"/>
  <c r="I79" i="1"/>
  <c r="H79" i="1"/>
  <c r="G79" i="1"/>
  <c r="G80" i="1" s="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G80" i="11" s="1"/>
  <c r="K83" i="18" l="1"/>
  <c r="S52" i="19"/>
  <c r="S82" i="19" s="1"/>
  <c r="R52" i="19"/>
  <c r="R82" i="19" s="1"/>
  <c r="Q52" i="19"/>
  <c r="Q82" i="19" s="1"/>
  <c r="P52" i="19"/>
  <c r="P82" i="19" s="1"/>
  <c r="O52" i="19"/>
  <c r="O82" i="19" s="1"/>
  <c r="N52" i="19"/>
  <c r="N82" i="19" s="1"/>
  <c r="M52" i="19"/>
  <c r="M82" i="19" s="1"/>
  <c r="L52" i="19"/>
  <c r="L82" i="19" s="1"/>
  <c r="J52" i="19"/>
  <c r="J82" i="19" s="1"/>
  <c r="I52" i="19"/>
  <c r="I82" i="19" s="1"/>
  <c r="G52" i="19"/>
  <c r="G82" i="19" s="1"/>
  <c r="S53" i="17"/>
  <c r="S80" i="17" s="1"/>
  <c r="R53" i="17"/>
  <c r="R80" i="17" s="1"/>
  <c r="Q53" i="17"/>
  <c r="Q80" i="17" s="1"/>
  <c r="P53" i="17"/>
  <c r="P80" i="17" s="1"/>
  <c r="O53" i="17"/>
  <c r="O80" i="17" s="1"/>
  <c r="N53" i="17"/>
  <c r="N80" i="17" s="1"/>
  <c r="M53" i="17"/>
  <c r="M80" i="17" s="1"/>
  <c r="L53" i="17"/>
  <c r="L80" i="17" s="1"/>
  <c r="K53" i="17"/>
  <c r="K80" i="17" s="1"/>
  <c r="J53" i="17"/>
  <c r="J80" i="17" s="1"/>
  <c r="I53" i="17"/>
  <c r="I80" i="17" s="1"/>
  <c r="H53" i="17"/>
  <c r="H80" i="17" s="1"/>
  <c r="G53" i="17"/>
  <c r="G80" i="17" s="1"/>
  <c r="S55" i="16" l="1"/>
  <c r="S82" i="16" s="1"/>
  <c r="R55" i="16"/>
  <c r="R82" i="16" s="1"/>
  <c r="Q55" i="16"/>
  <c r="Q82" i="16" s="1"/>
  <c r="P55" i="16"/>
  <c r="P82" i="16" s="1"/>
  <c r="O55" i="16"/>
  <c r="O82" i="16" s="1"/>
  <c r="N55" i="16"/>
  <c r="N82" i="16" s="1"/>
  <c r="M55" i="16"/>
  <c r="M82" i="16" s="1"/>
  <c r="L55" i="16"/>
  <c r="L82" i="16" s="1"/>
  <c r="K55" i="16"/>
  <c r="K82" i="16" s="1"/>
  <c r="J55" i="16"/>
  <c r="J82" i="16" s="1"/>
  <c r="H55" i="16"/>
  <c r="H82" i="16" s="1"/>
  <c r="G55" i="16"/>
  <c r="G82" i="16" s="1"/>
  <c r="S52" i="15"/>
  <c r="S79" i="15" s="1"/>
  <c r="R52" i="15"/>
  <c r="R79" i="15" s="1"/>
  <c r="Q52" i="15"/>
  <c r="Q79" i="15" s="1"/>
  <c r="P52" i="15"/>
  <c r="P79" i="15" s="1"/>
  <c r="O52" i="15"/>
  <c r="O79" i="15" s="1"/>
  <c r="N52" i="15"/>
  <c r="N79" i="15" s="1"/>
  <c r="M52" i="15"/>
  <c r="L52" i="15"/>
  <c r="L79" i="15" s="1"/>
  <c r="K52" i="15"/>
  <c r="K79" i="15" s="1"/>
  <c r="J52" i="15"/>
  <c r="J79" i="15" s="1"/>
  <c r="I52" i="15"/>
  <c r="I79" i="15" s="1"/>
  <c r="H52" i="15"/>
  <c r="H79" i="15" s="1"/>
  <c r="G52" i="15"/>
  <c r="G79" i="15" s="1"/>
  <c r="S52" i="14"/>
  <c r="S79" i="14" s="1"/>
  <c r="R52" i="14"/>
  <c r="R79" i="14" s="1"/>
  <c r="Q52" i="14"/>
  <c r="Q79" i="14" s="1"/>
  <c r="P52" i="14"/>
  <c r="P79" i="14" s="1"/>
  <c r="O52" i="14"/>
  <c r="O79" i="14" s="1"/>
  <c r="N52" i="14"/>
  <c r="N79" i="14" s="1"/>
  <c r="L52" i="14"/>
  <c r="L79" i="14" s="1"/>
  <c r="K52" i="14"/>
  <c r="K79" i="14" s="1"/>
  <c r="J52" i="14"/>
  <c r="J79" i="14" s="1"/>
  <c r="I52" i="14"/>
  <c r="I79" i="14" s="1"/>
  <c r="H52" i="14"/>
  <c r="H79" i="14" s="1"/>
  <c r="G52" i="14"/>
  <c r="G79" i="14" s="1"/>
  <c r="S53" i="13"/>
  <c r="S80" i="13" s="1"/>
  <c r="R53" i="13"/>
  <c r="R80" i="13" s="1"/>
  <c r="Q53" i="13"/>
  <c r="Q80" i="13" s="1"/>
  <c r="P53" i="13"/>
  <c r="P80" i="13" s="1"/>
  <c r="O53" i="13"/>
  <c r="O80" i="13" s="1"/>
  <c r="N53" i="13"/>
  <c r="N80" i="13" s="1"/>
  <c r="M53" i="13"/>
  <c r="M80" i="13" s="1"/>
  <c r="L53" i="13"/>
  <c r="L80" i="13" s="1"/>
  <c r="K53" i="13"/>
  <c r="K80" i="13" s="1"/>
  <c r="J53" i="13"/>
  <c r="J80" i="13" s="1"/>
  <c r="I53" i="13"/>
  <c r="I80" i="13" s="1"/>
  <c r="H53" i="13"/>
  <c r="H80" i="13" s="1"/>
  <c r="G53" i="13"/>
  <c r="G80" i="13" s="1"/>
  <c r="S51" i="12"/>
  <c r="S78" i="12" s="1"/>
  <c r="R51" i="12"/>
  <c r="R78" i="12" s="1"/>
  <c r="Q51" i="12"/>
  <c r="Q78" i="12" s="1"/>
  <c r="P51" i="12"/>
  <c r="P78" i="12" s="1"/>
  <c r="O51" i="12"/>
  <c r="O78" i="12" s="1"/>
  <c r="N51" i="12"/>
  <c r="N78" i="12" s="1"/>
  <c r="M51" i="12"/>
  <c r="M78" i="12" s="1"/>
  <c r="L51" i="12"/>
  <c r="L78" i="12" s="1"/>
  <c r="K51" i="12"/>
  <c r="K78" i="12" s="1"/>
  <c r="J51" i="12"/>
  <c r="J78" i="12" s="1"/>
  <c r="H51" i="12"/>
  <c r="H78" i="12" s="1"/>
  <c r="G51" i="12"/>
  <c r="G78" i="12" s="1"/>
  <c r="S53" i="1" l="1"/>
  <c r="S80" i="1" s="1"/>
  <c r="R53" i="1"/>
  <c r="R80" i="1" s="1"/>
  <c r="Q53" i="1"/>
  <c r="Q80" i="1" s="1"/>
  <c r="P53" i="1"/>
  <c r="P80" i="1" s="1"/>
  <c r="O53" i="1"/>
  <c r="O80" i="1" s="1"/>
  <c r="N53" i="1"/>
  <c r="N80" i="1" s="1"/>
  <c r="M53" i="1"/>
  <c r="M80" i="1" s="1"/>
  <c r="L53" i="1"/>
  <c r="L80" i="1" s="1"/>
  <c r="K53" i="1"/>
  <c r="K80" i="1" s="1"/>
  <c r="I53" i="1"/>
  <c r="I80" i="1" s="1"/>
  <c r="H53" i="1"/>
  <c r="H80" i="1" s="1"/>
  <c r="S52" i="11"/>
  <c r="S80" i="11" s="1"/>
  <c r="R52" i="11"/>
  <c r="R80" i="11" s="1"/>
  <c r="Q52" i="11"/>
  <c r="Q80" i="11" s="1"/>
  <c r="P52" i="11"/>
  <c r="P80" i="11" s="1"/>
  <c r="O52" i="11"/>
  <c r="O80" i="11" s="1"/>
  <c r="N52" i="11"/>
  <c r="N80" i="11" s="1"/>
  <c r="M52" i="11"/>
  <c r="M80" i="11" s="1"/>
  <c r="L52" i="11"/>
  <c r="L80" i="11" s="1"/>
  <c r="K52" i="11"/>
  <c r="K80" i="11" s="1"/>
  <c r="J52" i="11"/>
  <c r="J80" i="11" s="1"/>
  <c r="I52" i="11"/>
  <c r="I80" i="11" s="1"/>
  <c r="H52" i="11"/>
  <c r="H80" i="11" s="1"/>
  <c r="M22" i="15" l="1"/>
  <c r="M79" i="15" s="1"/>
</calcChain>
</file>

<file path=xl/sharedStrings.xml><?xml version="1.0" encoding="utf-8"?>
<sst xmlns="http://schemas.openxmlformats.org/spreadsheetml/2006/main" count="1145" uniqueCount="283">
  <si>
    <t xml:space="preserve">Неделя: Первая </t>
  </si>
  <si>
    <t>День 1 (понедельник)</t>
  </si>
  <si>
    <t>№</t>
  </si>
  <si>
    <t>Прием пищи,</t>
  </si>
  <si>
    <t xml:space="preserve">     №</t>
  </si>
  <si>
    <t>Масса</t>
  </si>
  <si>
    <t>Эн./Цен.</t>
  </si>
  <si>
    <t>рецепт.</t>
  </si>
  <si>
    <t>Б</t>
  </si>
  <si>
    <t>Ж</t>
  </si>
  <si>
    <t>У</t>
  </si>
  <si>
    <t>(ккал.)</t>
  </si>
  <si>
    <t>В1</t>
  </si>
  <si>
    <t>С</t>
  </si>
  <si>
    <t>А</t>
  </si>
  <si>
    <t>Е</t>
  </si>
  <si>
    <t>Ca</t>
  </si>
  <si>
    <t>P</t>
  </si>
  <si>
    <t>Mg</t>
  </si>
  <si>
    <t>Fe</t>
  </si>
  <si>
    <t>6,2</t>
  </si>
  <si>
    <t>0,06</t>
  </si>
  <si>
    <t>14,0</t>
  </si>
  <si>
    <t>Напиток из плодов шиповника</t>
  </si>
  <si>
    <t>Хлеб пшеничн.</t>
  </si>
  <si>
    <t>2,1</t>
  </si>
  <si>
    <t>0,85</t>
  </si>
  <si>
    <t>15,3</t>
  </si>
  <si>
    <t>75,4</t>
  </si>
  <si>
    <t>0,65</t>
  </si>
  <si>
    <t>10,2</t>
  </si>
  <si>
    <t>32,5</t>
  </si>
  <si>
    <t>7,0</t>
  </si>
  <si>
    <t>0,55</t>
  </si>
  <si>
    <t>Хлеб ржано-пшен.</t>
  </si>
  <si>
    <t>3,1</t>
  </si>
  <si>
    <t>0,43</t>
  </si>
  <si>
    <t>19,5</t>
  </si>
  <si>
    <t>94,3</t>
  </si>
  <si>
    <t>0,035</t>
  </si>
  <si>
    <t>10,5</t>
  </si>
  <si>
    <t>47,5</t>
  </si>
  <si>
    <t>1,2</t>
  </si>
  <si>
    <t>Булочка посыпная</t>
  </si>
  <si>
    <t>5,2</t>
  </si>
  <si>
    <t>26,3</t>
  </si>
  <si>
    <t>138</t>
  </si>
  <si>
    <t>0,08</t>
  </si>
  <si>
    <t>0,26</t>
  </si>
  <si>
    <t>0,6</t>
  </si>
  <si>
    <t>33,1</t>
  </si>
  <si>
    <t>54,68</t>
  </si>
  <si>
    <t>9,55</t>
  </si>
  <si>
    <t>0,53</t>
  </si>
  <si>
    <t>0,5</t>
  </si>
  <si>
    <t>30</t>
  </si>
  <si>
    <t>Сыр</t>
  </si>
  <si>
    <t>100</t>
  </si>
  <si>
    <t>2,3</t>
  </si>
  <si>
    <t>142,1</t>
  </si>
  <si>
    <t>33,5</t>
  </si>
  <si>
    <t>0,3</t>
  </si>
  <si>
    <t>0,69</t>
  </si>
  <si>
    <t>0,35</t>
  </si>
  <si>
    <t>Хлеб пшеничный</t>
  </si>
  <si>
    <t>порции.</t>
  </si>
  <si>
    <t>рецеп.</t>
  </si>
  <si>
    <t>День 2 (вторник)</t>
  </si>
  <si>
    <t>День 4 (четверг)</t>
  </si>
  <si>
    <t>День 3 (среда)</t>
  </si>
  <si>
    <t>Чай с сахаром</t>
  </si>
  <si>
    <t>День 5 (пятница)</t>
  </si>
  <si>
    <t>День 6 (понедельник)</t>
  </si>
  <si>
    <t>День 7 (вторник)</t>
  </si>
  <si>
    <t>Масло сливочное</t>
  </si>
  <si>
    <t>Компот из смеси сухофруктов</t>
  </si>
  <si>
    <t xml:space="preserve">      Минерал.Вещества(мг.)</t>
  </si>
  <si>
    <t xml:space="preserve">             Витамины (мг.)</t>
  </si>
  <si>
    <t xml:space="preserve">      Пищев.вещес.(г.)</t>
  </si>
  <si>
    <t xml:space="preserve">            наименование блюда.</t>
  </si>
  <si>
    <t xml:space="preserve"> </t>
  </si>
  <si>
    <t>366/08 г.</t>
  </si>
  <si>
    <t>(порц.)</t>
  </si>
  <si>
    <t>365/08 г.</t>
  </si>
  <si>
    <t xml:space="preserve">Неделя: Вторая </t>
  </si>
  <si>
    <t>Чай с молоком</t>
  </si>
  <si>
    <t>296/08 г.</t>
  </si>
  <si>
    <t>День 8 (среда)</t>
  </si>
  <si>
    <t>День 9 (четверг)</t>
  </si>
  <si>
    <t>День 10 (пятница)</t>
  </si>
  <si>
    <t>Корж творожный</t>
  </si>
  <si>
    <t>Макаронные изделия отварные</t>
  </si>
  <si>
    <t>Суп картофельный с бобовыми</t>
  </si>
  <si>
    <t>705/04 г.</t>
  </si>
  <si>
    <t>Чай с лимоном</t>
  </si>
  <si>
    <t>Какао с молоком</t>
  </si>
  <si>
    <t>135/08 г.</t>
  </si>
  <si>
    <t>452/04 г.</t>
  </si>
  <si>
    <t>Рассольник домашний</t>
  </si>
  <si>
    <t>259/04 г.</t>
  </si>
  <si>
    <t>Картофель, запеченный в сметан.соусе</t>
  </si>
  <si>
    <t>246/08 г.</t>
  </si>
  <si>
    <t>Овощи натуральные/подгарн.(огурец)</t>
  </si>
  <si>
    <t>229/08 г.</t>
  </si>
  <si>
    <t>248/08 г.</t>
  </si>
  <si>
    <t>Горошек зеленый консерв.отварной/подгарн.</t>
  </si>
  <si>
    <t>Г/П</t>
  </si>
  <si>
    <t>Котлеты,биточки(особые),с масл.  100/5</t>
  </si>
  <si>
    <t>Сок фруктовый</t>
  </si>
  <si>
    <t>Колбаса вареная</t>
  </si>
  <si>
    <t>Мясо тушеное</t>
  </si>
  <si>
    <t>Напиток из шиповника</t>
  </si>
  <si>
    <t>Напиток клюквенный</t>
  </si>
  <si>
    <t>Омлет натуральный</t>
  </si>
  <si>
    <t>Щи из свежей капусты с картофелем</t>
  </si>
  <si>
    <t xml:space="preserve">Борщ с капустой и картофелем     </t>
  </si>
  <si>
    <t>Макароны,запеченные с сыром</t>
  </si>
  <si>
    <t>Омлет с колбасой или сосисками</t>
  </si>
  <si>
    <t>Кнели из кур с рисом</t>
  </si>
  <si>
    <t>208/08 г</t>
  </si>
  <si>
    <t>293/08 г</t>
  </si>
  <si>
    <t>289/08 г</t>
  </si>
  <si>
    <t xml:space="preserve">                  наименование блюда.</t>
  </si>
  <si>
    <t>279/08г.</t>
  </si>
  <si>
    <t>287/08 г.</t>
  </si>
  <si>
    <t>Кофейный напиток с молоком</t>
  </si>
  <si>
    <t>283/08 г.</t>
  </si>
  <si>
    <t>124/08 г.</t>
  </si>
  <si>
    <t>Компот из крыжовника или смородины черной</t>
  </si>
  <si>
    <t>202/08 г.</t>
  </si>
  <si>
    <t>295/08 г.</t>
  </si>
  <si>
    <t>225/08 г.</t>
  </si>
  <si>
    <t>Рис припущенный</t>
  </si>
  <si>
    <t>Птица отварная</t>
  </si>
  <si>
    <t>212/08 г.</t>
  </si>
  <si>
    <t>Суп картофельный</t>
  </si>
  <si>
    <t>276/08 г.</t>
  </si>
  <si>
    <t>Кисель из свежих ягод</t>
  </si>
  <si>
    <t xml:space="preserve">            Пищевые вещества (г.)</t>
  </si>
  <si>
    <t xml:space="preserve">Прием </t>
  </si>
  <si>
    <t>пищи</t>
  </si>
  <si>
    <t xml:space="preserve">                   Витамины (мг.)</t>
  </si>
  <si>
    <t xml:space="preserve">         Пищев.вещества (г.)</t>
  </si>
  <si>
    <t xml:space="preserve">           Минерал.вещества (мг.)</t>
  </si>
  <si>
    <t>Тефтели из говядины с рисом (ёжики)</t>
  </si>
  <si>
    <t>132/08 г.</t>
  </si>
  <si>
    <t>363/08 г.</t>
  </si>
  <si>
    <t>294/08 г.</t>
  </si>
  <si>
    <t>300/08 г.</t>
  </si>
  <si>
    <t>153/08 г.</t>
  </si>
  <si>
    <t>Пудинг творожный запеченный</t>
  </si>
  <si>
    <t>102/08 г.</t>
  </si>
  <si>
    <t>Каша "Дружба"</t>
  </si>
  <si>
    <t>269/08 г.</t>
  </si>
  <si>
    <t>45/08 г.</t>
  </si>
  <si>
    <t>37/08 г.</t>
  </si>
  <si>
    <t>97/17 г.</t>
  </si>
  <si>
    <t>Суп из овощей</t>
  </si>
  <si>
    <t>103/17 г.</t>
  </si>
  <si>
    <t>294/17 г.</t>
  </si>
  <si>
    <t>Котлеты рубленные из птицы</t>
  </si>
  <si>
    <t>219/08 г.</t>
  </si>
  <si>
    <t>Каша гречневая рассыпчатая</t>
  </si>
  <si>
    <t>157/18 г.</t>
  </si>
  <si>
    <t>140/08 г.</t>
  </si>
  <si>
    <t>Вареники ленивые</t>
  </si>
  <si>
    <t>104/17 г.</t>
  </si>
  <si>
    <t>Суп картофельный с мясными фрикадельками</t>
  </si>
  <si>
    <t>99/17 г.</t>
  </si>
  <si>
    <t>88/17 г.</t>
  </si>
  <si>
    <t>95/17 г.</t>
  </si>
  <si>
    <t>Кекс "Столичный"</t>
  </si>
  <si>
    <t>МЕНЮ ПРИГОТАВЛИВАЕМЫХ БЛЮД /7-11 лет/</t>
  </si>
  <si>
    <t>Полдник 7-11 лет.</t>
  </si>
  <si>
    <t>Итого за день:</t>
  </si>
  <si>
    <t>Итого за завтрак:</t>
  </si>
  <si>
    <t>Итого за обед:</t>
  </si>
  <si>
    <t>Итого за полдник:</t>
  </si>
  <si>
    <t>Обед 7-11 лет.</t>
  </si>
  <si>
    <t xml:space="preserve"> Завтрак 7-11 лет.</t>
  </si>
  <si>
    <t>Завтрак 7-11 лет.</t>
  </si>
  <si>
    <t>Обед 7-11 лет</t>
  </si>
  <si>
    <t>Полдник 7-11 лет</t>
  </si>
  <si>
    <t>Завтрак 7-11лет.</t>
  </si>
  <si>
    <t>Среднее значение за период:</t>
  </si>
  <si>
    <t>7/17 г.</t>
  </si>
  <si>
    <t>Бутерброды горячие с сыром</t>
  </si>
  <si>
    <t>220/18 г.</t>
  </si>
  <si>
    <t>Каша ячневая вязкая</t>
  </si>
  <si>
    <t>166/08 г.</t>
  </si>
  <si>
    <t>Рыба,запеченная в омлете</t>
  </si>
  <si>
    <t>498/18 г.</t>
  </si>
  <si>
    <t>Напиток брусничный</t>
  </si>
  <si>
    <t>123/18 г.</t>
  </si>
  <si>
    <t>Суп с рыбными консервами</t>
  </si>
  <si>
    <t>347/18 г.</t>
  </si>
  <si>
    <t>Котлеты"Школьные"</t>
  </si>
  <si>
    <t>Картофель отварной</t>
  </si>
  <si>
    <t>373/18 г.</t>
  </si>
  <si>
    <t>Котлеты"Нежные"</t>
  </si>
  <si>
    <t>310/17 г.</t>
  </si>
  <si>
    <t>497/18 г.</t>
  </si>
  <si>
    <t>177/17 г.</t>
  </si>
  <si>
    <t>Каша из смеси круп с изюмом</t>
  </si>
  <si>
    <t>82/18 г.</t>
  </si>
  <si>
    <t>Фрукты свежие</t>
  </si>
  <si>
    <t xml:space="preserve">Компот из плодов или ягод сушеных  </t>
  </si>
  <si>
    <t>110/18 г.</t>
  </si>
  <si>
    <t>Солянка сборная мясная</t>
  </si>
  <si>
    <t>223/18 г.</t>
  </si>
  <si>
    <t>Каша пшенная вязкая</t>
  </si>
  <si>
    <t>256/18 г.</t>
  </si>
  <si>
    <t>496/18 г.</t>
  </si>
  <si>
    <t>(огурец)</t>
  </si>
  <si>
    <t xml:space="preserve">Овощи натуральные/подгарн.  </t>
  </si>
  <si>
    <t>537/18 г.</t>
  </si>
  <si>
    <t>Пицца школьная</t>
  </si>
  <si>
    <t>321/18 г.</t>
  </si>
  <si>
    <t xml:space="preserve">Снежок </t>
  </si>
  <si>
    <t>539/18 г.</t>
  </si>
  <si>
    <t>Шанежка с яблоком</t>
  </si>
  <si>
    <t>241/08 г.</t>
  </si>
  <si>
    <t>Картофельное пюре</t>
  </si>
  <si>
    <t>141/08 г.</t>
  </si>
  <si>
    <t>Запеканка из творога</t>
  </si>
  <si>
    <t>367/18 г.</t>
  </si>
  <si>
    <t>Птица в соусе с томатом</t>
  </si>
  <si>
    <t>494/18 г.</t>
  </si>
  <si>
    <t>548/18 г.</t>
  </si>
  <si>
    <t>284/08 г.</t>
  </si>
  <si>
    <t>Компот из яблок и лимон</t>
  </si>
  <si>
    <t>330/18 г.</t>
  </si>
  <si>
    <t>Плов из отварной говядины</t>
  </si>
  <si>
    <t>217/18 г.</t>
  </si>
  <si>
    <t>Каша рисовая вязкая</t>
  </si>
  <si>
    <t>228/08 г.</t>
  </si>
  <si>
    <t>Макаронные изделия отварные с овощами</t>
  </si>
  <si>
    <t>328/18 г.</t>
  </si>
  <si>
    <t>Жаркое по-домашнему</t>
  </si>
  <si>
    <t>Снежок</t>
  </si>
  <si>
    <t>491/18 г.</t>
  </si>
  <si>
    <t>Компот из ягод замороженных (вишня)</t>
  </si>
  <si>
    <t>466/18 г.</t>
  </si>
  <si>
    <t>Кофейный напиток на сгущенном молоке</t>
  </si>
  <si>
    <t>530/18 г.</t>
  </si>
  <si>
    <t>Ватрушки с повидлом</t>
  </si>
  <si>
    <t>214/18 г.</t>
  </si>
  <si>
    <t>Каша манная вязкая</t>
  </si>
  <si>
    <t>488/18 г.</t>
  </si>
  <si>
    <t>Компот из апельсинов с яблоками</t>
  </si>
  <si>
    <t>536/18 г.</t>
  </si>
  <si>
    <t>Колбасные изделия,запеченные в тесте</t>
  </si>
  <si>
    <t>Оладьи с яблоками</t>
  </si>
  <si>
    <t>328/08 г.</t>
  </si>
  <si>
    <t>(кукуруза)</t>
  </si>
  <si>
    <t xml:space="preserve">Овощи натуральные/подгарн. </t>
  </si>
  <si>
    <t>(помидор)</t>
  </si>
  <si>
    <t>Овощи натуральные/подгарн.</t>
  </si>
  <si>
    <t>Овощи отварные/подгарн.</t>
  </si>
  <si>
    <t>(свекла)</t>
  </si>
  <si>
    <t>(морковь)</t>
  </si>
  <si>
    <t>Суп картофельный с макарон. изделиями</t>
  </si>
  <si>
    <t>50/18 г.</t>
  </si>
  <si>
    <t>Икра кабачковая /подгарн.</t>
  </si>
  <si>
    <t>Овощи консервир.отварн/подгарн.</t>
  </si>
  <si>
    <t>порции</t>
  </si>
  <si>
    <t xml:space="preserve">                        Показатели пищевой и энергетической ценности 7-11 лет</t>
  </si>
  <si>
    <t>День 1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</si>
  <si>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</si>
  <si>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</si>
  <si>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</si>
  <si>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</si>
  <si>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</si>
  <si>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</si>
  <si>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</si>
  <si>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</si>
  <si>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Итого:   за  10 дней</t>
  </si>
  <si>
    <t>Среднее значение  за период:</t>
  </si>
  <si>
    <t xml:space="preserve">                           День 2</t>
  </si>
  <si>
    <t>573/21 г.</t>
  </si>
  <si>
    <t>Хлеб пшеничный формовой</t>
  </si>
  <si>
    <t>575/21 г.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</si>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</sst>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3" x14ac:knownFonts="1"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u/>
      <sz val="12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u/>
      <sz val="9"/>
      <name val="Calibri"/>
      <family val="2"/>
      <charset val="204"/>
      <scheme val="minor"/>
    </font>
    <font>
      <b/>
      <i/>
      <u val="double"/>
      <sz val="9"/>
      <name val="Calibri"/>
      <family val="2"/>
      <charset val="204"/>
      <scheme val="minor"/>
    </font>
    <font>
      <b/>
      <i/>
      <u val="double"/>
      <sz val="10"/>
      <name val="Calibri"/>
      <family val="2"/>
      <charset val="204"/>
      <scheme val="minor"/>
    </font>
    <font>
      <b/>
      <i/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u val="double"/>
      <sz val="10"/>
      <name val="Calibri"/>
      <family val="2"/>
      <charset val="204"/>
      <scheme val="minor"/>
    </font>
    <font>
      <b/>
      <u val="double"/>
      <sz val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u val="double"/>
      <sz val="10"/>
      <name val="Calibri"/>
      <family val="2"/>
      <charset val="204"/>
      <scheme val="minor"/>
    </font>
    <font>
      <u val="double"/>
      <sz val="9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 val="double"/>
      <sz val="11"/>
      <name val="Calibri"/>
      <family val="2"/>
      <charset val="204"/>
      <scheme val="minor"/>
    </font>
    <font>
      <b/>
      <u val="double"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/>
      <top style="medium">
        <color indexed="64"/>
      </top>
      <bottom style="thin">
        <color indexed="64"/>
      </bottom>
      <diagonal/>
    </border>
    <border>
      <left style="thin">
        <color rgb="FF3F3F3F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3F3F3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31">
    <xf numFmtId="0" fontId="0" fillId="0" borderId="0" xfId="0"/>
    <xf numFmtId="0" fontId="3" fillId="3" borderId="4" xfId="1" applyNumberFormat="1" applyFont="1" applyFill="1" applyBorder="1"/>
    <xf numFmtId="0" fontId="3" fillId="3" borderId="28" xfId="1" applyNumberFormat="1" applyFont="1" applyFill="1" applyBorder="1"/>
    <xf numFmtId="0" fontId="2" fillId="3" borderId="0" xfId="0" applyFont="1" applyFill="1"/>
    <xf numFmtId="0" fontId="3" fillId="3" borderId="2" xfId="1" applyNumberFormat="1" applyFont="1" applyFill="1" applyBorder="1"/>
    <xf numFmtId="0" fontId="8" fillId="3" borderId="2" xfId="1" applyNumberFormat="1" applyFont="1" applyFill="1" applyBorder="1"/>
    <xf numFmtId="0" fontId="3" fillId="3" borderId="11" xfId="1" applyNumberFormat="1" applyFont="1" applyFill="1" applyBorder="1"/>
    <xf numFmtId="0" fontId="4" fillId="3" borderId="39" xfId="1" applyNumberFormat="1" applyFont="1" applyFill="1" applyBorder="1" applyAlignment="1"/>
    <xf numFmtId="0" fontId="4" fillId="3" borderId="40" xfId="1" applyNumberFormat="1" applyFont="1" applyFill="1" applyBorder="1" applyAlignment="1"/>
    <xf numFmtId="0" fontId="4" fillId="3" borderId="16" xfId="1" applyNumberFormat="1" applyFont="1" applyFill="1" applyBorder="1" applyAlignment="1">
      <alignment horizontal="center"/>
    </xf>
    <xf numFmtId="0" fontId="4" fillId="3" borderId="20" xfId="1" applyNumberFormat="1" applyFont="1" applyFill="1" applyBorder="1" applyAlignment="1">
      <alignment horizontal="center"/>
    </xf>
    <xf numFmtId="0" fontId="9" fillId="3" borderId="9" xfId="1" applyNumberFormat="1" applyFont="1" applyFill="1" applyBorder="1" applyAlignment="1"/>
    <xf numFmtId="0" fontId="9" fillId="3" borderId="3" xfId="1" applyNumberFormat="1" applyFont="1" applyFill="1" applyBorder="1" applyAlignment="1"/>
    <xf numFmtId="0" fontId="9" fillId="3" borderId="4" xfId="1" applyNumberFormat="1" applyFont="1" applyFill="1" applyBorder="1" applyAlignment="1"/>
    <xf numFmtId="0" fontId="9" fillId="3" borderId="13" xfId="1" applyNumberFormat="1" applyFont="1" applyFill="1" applyBorder="1" applyAlignment="1"/>
    <xf numFmtId="0" fontId="9" fillId="3" borderId="0" xfId="1" applyNumberFormat="1" applyFont="1" applyFill="1" applyBorder="1" applyAlignment="1"/>
    <xf numFmtId="0" fontId="9" fillId="3" borderId="14" xfId="1" applyNumberFormat="1" applyFont="1" applyFill="1" applyBorder="1" applyAlignment="1">
      <alignment horizontal="center"/>
    </xf>
    <xf numFmtId="0" fontId="9" fillId="3" borderId="8" xfId="1" applyNumberFormat="1" applyFont="1" applyFill="1" applyBorder="1" applyAlignment="1">
      <alignment horizontal="center"/>
    </xf>
    <xf numFmtId="0" fontId="10" fillId="3" borderId="33" xfId="1" applyNumberFormat="1" applyFont="1" applyFill="1" applyBorder="1" applyAlignment="1"/>
    <xf numFmtId="0" fontId="11" fillId="3" borderId="12" xfId="1" applyNumberFormat="1" applyFont="1" applyFill="1" applyBorder="1" applyAlignment="1"/>
    <xf numFmtId="0" fontId="9" fillId="3" borderId="14" xfId="1" applyNumberFormat="1" applyFont="1" applyFill="1" applyBorder="1" applyAlignment="1">
      <alignment horizontal="left"/>
    </xf>
    <xf numFmtId="0" fontId="11" fillId="3" borderId="32" xfId="1" applyNumberFormat="1" applyFont="1" applyFill="1" applyBorder="1" applyAlignment="1">
      <alignment horizontal="left"/>
    </xf>
    <xf numFmtId="0" fontId="9" fillId="3" borderId="33" xfId="1" applyNumberFormat="1" applyFont="1" applyFill="1" applyBorder="1" applyAlignment="1">
      <alignment horizontal="left"/>
    </xf>
    <xf numFmtId="0" fontId="9" fillId="3" borderId="12" xfId="1" applyNumberFormat="1" applyFont="1" applyFill="1" applyBorder="1" applyAlignment="1">
      <alignment horizontal="left"/>
    </xf>
    <xf numFmtId="0" fontId="9" fillId="3" borderId="41" xfId="1" applyNumberFormat="1" applyFont="1" applyFill="1" applyBorder="1" applyAlignment="1">
      <alignment horizontal="left"/>
    </xf>
    <xf numFmtId="0" fontId="9" fillId="3" borderId="37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/>
    </xf>
    <xf numFmtId="0" fontId="9" fillId="3" borderId="34" xfId="1" applyNumberFormat="1" applyFont="1" applyFill="1" applyBorder="1" applyAlignment="1">
      <alignment horizontal="center"/>
    </xf>
    <xf numFmtId="0" fontId="9" fillId="3" borderId="7" xfId="1" applyNumberFormat="1" applyFont="1" applyFill="1" applyBorder="1" applyAlignment="1">
      <alignment horizontal="left"/>
    </xf>
    <xf numFmtId="0" fontId="9" fillId="3" borderId="26" xfId="1" applyNumberFormat="1" applyFont="1" applyFill="1" applyBorder="1" applyAlignment="1">
      <alignment horizontal="center"/>
    </xf>
    <xf numFmtId="0" fontId="5" fillId="3" borderId="27" xfId="1" applyNumberFormat="1" applyFont="1" applyFill="1" applyBorder="1"/>
    <xf numFmtId="0" fontId="9" fillId="3" borderId="27" xfId="1" applyNumberFormat="1" applyFont="1" applyFill="1" applyBorder="1" applyAlignment="1">
      <alignment horizontal="center"/>
    </xf>
    <xf numFmtId="0" fontId="9" fillId="3" borderId="36" xfId="1" applyNumberFormat="1" applyFont="1" applyFill="1" applyBorder="1" applyAlignment="1"/>
    <xf numFmtId="0" fontId="9" fillId="3" borderId="36" xfId="1" applyNumberFormat="1" applyFont="1" applyFill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Alignment="1"/>
    <xf numFmtId="0" fontId="4" fillId="3" borderId="16" xfId="1" applyNumberFormat="1" applyFont="1" applyFill="1" applyBorder="1" applyAlignment="1"/>
    <xf numFmtId="0" fontId="4" fillId="3" borderId="5" xfId="1" applyNumberFormat="1" applyFont="1" applyFill="1" applyBorder="1" applyAlignment="1"/>
    <xf numFmtId="0" fontId="4" fillId="3" borderId="2" xfId="1" applyNumberFormat="1" applyFont="1" applyFill="1" applyBorder="1" applyAlignment="1"/>
    <xf numFmtId="0" fontId="12" fillId="3" borderId="2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11" xfId="1" applyNumberFormat="1" applyFont="1" applyFill="1" applyBorder="1" applyAlignment="1">
      <alignment horizontal="center"/>
    </xf>
    <xf numFmtId="0" fontId="4" fillId="3" borderId="30" xfId="1" applyNumberFormat="1" applyFont="1" applyFill="1" applyBorder="1" applyAlignment="1"/>
    <xf numFmtId="0" fontId="4" fillId="3" borderId="30" xfId="1" applyNumberFormat="1" applyFont="1" applyFill="1" applyBorder="1" applyAlignment="1">
      <alignment horizontal="center"/>
    </xf>
    <xf numFmtId="0" fontId="4" fillId="3" borderId="31" xfId="1" applyNumberFormat="1" applyFont="1" applyFill="1" applyBorder="1" applyAlignment="1">
      <alignment horizontal="center"/>
    </xf>
    <xf numFmtId="0" fontId="13" fillId="3" borderId="5" xfId="1" applyNumberFormat="1" applyFont="1" applyFill="1" applyBorder="1" applyAlignment="1"/>
    <xf numFmtId="0" fontId="4" fillId="3" borderId="5" xfId="1" applyNumberFormat="1" applyFont="1" applyFill="1" applyBorder="1" applyAlignment="1">
      <alignment horizontal="center"/>
    </xf>
    <xf numFmtId="0" fontId="4" fillId="3" borderId="6" xfId="1" applyNumberFormat="1" applyFont="1" applyFill="1" applyBorder="1" applyAlignment="1">
      <alignment horizontal="center"/>
    </xf>
    <xf numFmtId="0" fontId="4" fillId="3" borderId="9" xfId="1" applyNumberFormat="1" applyFont="1" applyFill="1" applyBorder="1" applyAlignment="1"/>
    <xf numFmtId="0" fontId="12" fillId="3" borderId="5" xfId="1" applyNumberFormat="1" applyFont="1" applyFill="1" applyBorder="1" applyAlignment="1"/>
    <xf numFmtId="0" fontId="14" fillId="3" borderId="0" xfId="0" applyFont="1" applyFill="1"/>
    <xf numFmtId="0" fontId="6" fillId="3" borderId="30" xfId="1" applyNumberFormat="1" applyFont="1" applyFill="1" applyBorder="1"/>
    <xf numFmtId="0" fontId="6" fillId="3" borderId="5" xfId="1" applyNumberFormat="1" applyFont="1" applyFill="1" applyBorder="1"/>
    <xf numFmtId="0" fontId="6" fillId="3" borderId="6" xfId="1" applyNumberFormat="1" applyFont="1" applyFill="1" applyBorder="1"/>
    <xf numFmtId="0" fontId="15" fillId="3" borderId="30" xfId="1" applyNumberFormat="1" applyFont="1" applyFill="1" applyBorder="1"/>
    <xf numFmtId="0" fontId="9" fillId="3" borderId="9" xfId="1" applyNumberFormat="1" applyFont="1" applyFill="1" applyBorder="1" applyAlignment="1">
      <alignment horizontal="center"/>
    </xf>
    <xf numFmtId="0" fontId="9" fillId="3" borderId="19" xfId="1" applyNumberFormat="1" applyFont="1" applyFill="1" applyBorder="1" applyAlignment="1">
      <alignment horizontal="center"/>
    </xf>
    <xf numFmtId="0" fontId="9" fillId="3" borderId="29" xfId="1" applyNumberFormat="1" applyFont="1" applyFill="1" applyBorder="1" applyAlignment="1">
      <alignment horizontal="center"/>
    </xf>
    <xf numFmtId="0" fontId="15" fillId="3" borderId="10" xfId="1" applyNumberFormat="1" applyFont="1" applyFill="1" applyBorder="1"/>
    <xf numFmtId="0" fontId="15" fillId="3" borderId="5" xfId="1" applyNumberFormat="1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center"/>
    </xf>
    <xf numFmtId="0" fontId="5" fillId="3" borderId="0" xfId="0" applyFont="1" applyFill="1"/>
    <xf numFmtId="0" fontId="16" fillId="3" borderId="38" xfId="1" applyNumberFormat="1" applyFont="1" applyFill="1" applyBorder="1"/>
    <xf numFmtId="0" fontId="16" fillId="3" borderId="2" xfId="1" applyNumberFormat="1" applyFont="1" applyFill="1" applyBorder="1"/>
    <xf numFmtId="0" fontId="6" fillId="3" borderId="2" xfId="1" applyNumberFormat="1" applyFont="1" applyFill="1" applyBorder="1"/>
    <xf numFmtId="0" fontId="17" fillId="3" borderId="5" xfId="1" applyNumberFormat="1" applyFont="1" applyFill="1" applyBorder="1" applyAlignment="1"/>
    <xf numFmtId="0" fontId="18" fillId="3" borderId="5" xfId="1" applyNumberFormat="1" applyFont="1" applyFill="1" applyBorder="1" applyAlignment="1"/>
    <xf numFmtId="0" fontId="14" fillId="3" borderId="42" xfId="1" applyNumberFormat="1" applyFont="1" applyFill="1" applyBorder="1" applyAlignment="1"/>
    <xf numFmtId="0" fontId="14" fillId="3" borderId="17" xfId="1" applyNumberFormat="1" applyFont="1" applyFill="1" applyBorder="1" applyAlignment="1">
      <alignment horizontal="center"/>
    </xf>
    <xf numFmtId="0" fontId="20" fillId="3" borderId="0" xfId="0" applyFont="1" applyFill="1"/>
    <xf numFmtId="0" fontId="21" fillId="3" borderId="0" xfId="0" applyFont="1" applyFill="1"/>
    <xf numFmtId="0" fontId="24" fillId="3" borderId="9" xfId="1" applyNumberFormat="1" applyFont="1" applyFill="1" applyBorder="1" applyAlignment="1">
      <alignment horizontal="center"/>
    </xf>
    <xf numFmtId="0" fontId="24" fillId="3" borderId="10" xfId="1" applyNumberFormat="1" applyFont="1" applyFill="1" applyBorder="1" applyAlignment="1">
      <alignment horizontal="center"/>
    </xf>
    <xf numFmtId="0" fontId="24" fillId="3" borderId="5" xfId="1" applyNumberFormat="1" applyFont="1" applyFill="1" applyBorder="1" applyAlignment="1">
      <alignment horizontal="center"/>
    </xf>
    <xf numFmtId="0" fontId="24" fillId="3" borderId="6" xfId="1" applyNumberFormat="1" applyFont="1" applyFill="1" applyBorder="1" applyAlignment="1">
      <alignment horizontal="center"/>
    </xf>
    <xf numFmtId="0" fontId="24" fillId="3" borderId="35" xfId="1" applyNumberFormat="1" applyFont="1" applyFill="1" applyBorder="1" applyAlignment="1">
      <alignment horizontal="center"/>
    </xf>
    <xf numFmtId="0" fontId="24" fillId="3" borderId="17" xfId="1" applyNumberFormat="1" applyFont="1" applyFill="1" applyBorder="1" applyAlignment="1">
      <alignment horizontal="center"/>
    </xf>
    <xf numFmtId="0" fontId="24" fillId="3" borderId="25" xfId="1" applyNumberFormat="1" applyFont="1" applyFill="1" applyBorder="1" applyAlignment="1">
      <alignment horizontal="center"/>
    </xf>
    <xf numFmtId="0" fontId="24" fillId="3" borderId="18" xfId="1" applyNumberFormat="1" applyFont="1" applyFill="1" applyBorder="1" applyAlignment="1">
      <alignment horizontal="center"/>
    </xf>
    <xf numFmtId="0" fontId="25" fillId="3" borderId="9" xfId="1" applyNumberFormat="1" applyFont="1" applyFill="1" applyBorder="1" applyAlignment="1"/>
    <xf numFmtId="0" fontId="25" fillId="3" borderId="2" xfId="1" applyNumberFormat="1" applyFont="1" applyFill="1" applyBorder="1" applyAlignment="1"/>
    <xf numFmtId="0" fontId="25" fillId="3" borderId="5" xfId="1" applyNumberFormat="1" applyFont="1" applyFill="1" applyBorder="1" applyAlignment="1"/>
    <xf numFmtId="0" fontId="26" fillId="3" borderId="5" xfId="1" applyNumberFormat="1" applyFont="1" applyFill="1" applyBorder="1" applyAlignment="1"/>
    <xf numFmtId="0" fontId="27" fillId="3" borderId="5" xfId="1" applyNumberFormat="1" applyFont="1" applyFill="1" applyBorder="1" applyAlignment="1"/>
    <xf numFmtId="0" fontId="25" fillId="3" borderId="5" xfId="1" applyNumberFormat="1" applyFont="1" applyFill="1" applyBorder="1" applyAlignment="1">
      <alignment horizontal="center"/>
    </xf>
    <xf numFmtId="0" fontId="25" fillId="3" borderId="6" xfId="1" applyNumberFormat="1" applyFont="1" applyFill="1" applyBorder="1" applyAlignment="1">
      <alignment horizontal="center"/>
    </xf>
    <xf numFmtId="0" fontId="24" fillId="3" borderId="19" xfId="1" applyNumberFormat="1" applyFont="1" applyFill="1" applyBorder="1" applyAlignment="1"/>
    <xf numFmtId="0" fontId="25" fillId="3" borderId="16" xfId="1" applyNumberFormat="1" applyFont="1" applyFill="1" applyBorder="1" applyAlignment="1"/>
    <xf numFmtId="0" fontId="24" fillId="3" borderId="16" xfId="1" applyNumberFormat="1" applyFont="1" applyFill="1" applyBorder="1" applyAlignment="1"/>
    <xf numFmtId="0" fontId="24" fillId="3" borderId="16" xfId="1" applyNumberFormat="1" applyFont="1" applyFill="1" applyBorder="1" applyAlignment="1">
      <alignment horizontal="center"/>
    </xf>
    <xf numFmtId="0" fontId="25" fillId="3" borderId="16" xfId="1" applyNumberFormat="1" applyFont="1" applyFill="1" applyBorder="1" applyAlignment="1">
      <alignment horizontal="center"/>
    </xf>
    <xf numFmtId="0" fontId="25" fillId="3" borderId="20" xfId="1" applyNumberFormat="1" applyFont="1" applyFill="1" applyBorder="1" applyAlignment="1">
      <alignment horizontal="center"/>
    </xf>
    <xf numFmtId="0" fontId="24" fillId="3" borderId="21" xfId="1" applyNumberFormat="1" applyFont="1" applyFill="1" applyBorder="1" applyAlignment="1"/>
    <xf numFmtId="0" fontId="25" fillId="3" borderId="1" xfId="1" applyNumberFormat="1" applyFont="1" applyFill="1" applyBorder="1" applyAlignment="1"/>
    <xf numFmtId="0" fontId="24" fillId="3" borderId="1" xfId="1" applyNumberFormat="1" applyFont="1" applyFill="1" applyBorder="1" applyAlignment="1"/>
    <xf numFmtId="0" fontId="25" fillId="3" borderId="1" xfId="1" applyNumberFormat="1" applyFont="1" applyFill="1" applyBorder="1" applyAlignment="1">
      <alignment horizontal="center"/>
    </xf>
    <xf numFmtId="0" fontId="25" fillId="3" borderId="22" xfId="1" applyNumberFormat="1" applyFont="1" applyFill="1" applyBorder="1" applyAlignment="1">
      <alignment horizontal="center"/>
    </xf>
    <xf numFmtId="0" fontId="24" fillId="3" borderId="23" xfId="1" applyNumberFormat="1" applyFont="1" applyFill="1" applyBorder="1" applyAlignment="1">
      <alignment horizontal="center"/>
    </xf>
    <xf numFmtId="0" fontId="25" fillId="3" borderId="15" xfId="1" applyNumberFormat="1" applyFont="1" applyFill="1" applyBorder="1" applyAlignment="1"/>
    <xf numFmtId="0" fontId="24" fillId="3" borderId="15" xfId="1" applyNumberFormat="1" applyFont="1" applyFill="1" applyBorder="1" applyAlignment="1"/>
    <xf numFmtId="0" fontId="25" fillId="3" borderId="15" xfId="1" applyNumberFormat="1" applyFont="1" applyFill="1" applyBorder="1" applyAlignment="1">
      <alignment horizontal="center"/>
    </xf>
    <xf numFmtId="0" fontId="25" fillId="3" borderId="24" xfId="1" applyNumberFormat="1" applyFont="1" applyFill="1" applyBorder="1" applyAlignment="1">
      <alignment horizontal="center"/>
    </xf>
    <xf numFmtId="0" fontId="24" fillId="3" borderId="5" xfId="1" applyNumberFormat="1" applyFont="1" applyFill="1" applyBorder="1" applyAlignment="1"/>
    <xf numFmtId="0" fontId="25" fillId="3" borderId="42" xfId="1" applyNumberFormat="1" applyFont="1" applyFill="1" applyBorder="1" applyAlignment="1"/>
    <xf numFmtId="0" fontId="25" fillId="3" borderId="17" xfId="1" applyNumberFormat="1" applyFont="1" applyFill="1" applyBorder="1" applyAlignment="1">
      <alignment horizontal="center"/>
    </xf>
    <xf numFmtId="0" fontId="25" fillId="3" borderId="18" xfId="1" applyNumberFormat="1" applyFont="1" applyFill="1" applyBorder="1" applyAlignment="1">
      <alignment horizontal="center"/>
    </xf>
    <xf numFmtId="0" fontId="28" fillId="3" borderId="2" xfId="1" applyNumberFormat="1" applyFont="1" applyFill="1" applyBorder="1" applyAlignment="1">
      <alignment horizontal="center"/>
    </xf>
    <xf numFmtId="0" fontId="27" fillId="3" borderId="2" xfId="1" applyNumberFormat="1" applyFont="1" applyFill="1" applyBorder="1" applyAlignment="1">
      <alignment horizontal="center"/>
    </xf>
    <xf numFmtId="0" fontId="25" fillId="3" borderId="2" xfId="1" applyNumberFormat="1" applyFont="1" applyFill="1" applyBorder="1" applyAlignment="1">
      <alignment horizontal="center"/>
    </xf>
    <xf numFmtId="0" fontId="25" fillId="3" borderId="11" xfId="1" applyNumberFormat="1" applyFont="1" applyFill="1" applyBorder="1" applyAlignment="1">
      <alignment horizontal="center"/>
    </xf>
    <xf numFmtId="0" fontId="24" fillId="3" borderId="21" xfId="1" applyNumberFormat="1" applyFont="1" applyFill="1" applyBorder="1" applyAlignment="1">
      <alignment horizontal="center"/>
    </xf>
    <xf numFmtId="0" fontId="24" fillId="3" borderId="19" xfId="1" applyNumberFormat="1" applyFont="1" applyFill="1" applyBorder="1" applyAlignment="1">
      <alignment horizontal="center"/>
    </xf>
    <xf numFmtId="0" fontId="24" fillId="3" borderId="1" xfId="1" applyNumberFormat="1" applyFont="1" applyFill="1" applyBorder="1" applyAlignment="1">
      <alignment horizontal="center"/>
    </xf>
    <xf numFmtId="0" fontId="24" fillId="3" borderId="22" xfId="1" applyNumberFormat="1" applyFont="1" applyFill="1" applyBorder="1" applyAlignment="1">
      <alignment horizontal="center"/>
    </xf>
    <xf numFmtId="0" fontId="24" fillId="3" borderId="29" xfId="1" applyNumberFormat="1" applyFont="1" applyFill="1" applyBorder="1" applyAlignment="1">
      <alignment horizontal="center"/>
    </xf>
    <xf numFmtId="0" fontId="25" fillId="3" borderId="30" xfId="1" applyNumberFormat="1" applyFont="1" applyFill="1" applyBorder="1" applyAlignment="1"/>
    <xf numFmtId="0" fontId="24" fillId="3" borderId="30" xfId="1" applyNumberFormat="1" applyFont="1" applyFill="1" applyBorder="1" applyAlignment="1"/>
    <xf numFmtId="0" fontId="25" fillId="3" borderId="30" xfId="1" applyNumberFormat="1" applyFont="1" applyFill="1" applyBorder="1" applyAlignment="1">
      <alignment horizontal="center"/>
    </xf>
    <xf numFmtId="0" fontId="25" fillId="3" borderId="31" xfId="1" applyNumberFormat="1" applyFont="1" applyFill="1" applyBorder="1" applyAlignment="1">
      <alignment horizontal="center"/>
    </xf>
    <xf numFmtId="0" fontId="24" fillId="3" borderId="23" xfId="1" applyNumberFormat="1" applyFont="1" applyFill="1" applyBorder="1" applyAlignment="1"/>
    <xf numFmtId="0" fontId="7" fillId="3" borderId="16" xfId="1" applyNumberFormat="1" applyFont="1" applyFill="1" applyBorder="1"/>
    <xf numFmtId="0" fontId="7" fillId="3" borderId="0" xfId="1" applyNumberFormat="1" applyFont="1" applyFill="1" applyBorder="1"/>
    <xf numFmtId="0" fontId="24" fillId="3" borderId="44" xfId="1" applyNumberFormat="1" applyFont="1" applyFill="1" applyBorder="1" applyAlignment="1"/>
    <xf numFmtId="0" fontId="25" fillId="3" borderId="45" xfId="1" applyNumberFormat="1" applyFont="1" applyFill="1" applyBorder="1" applyAlignment="1"/>
    <xf numFmtId="0" fontId="24" fillId="3" borderId="45" xfId="1" applyNumberFormat="1" applyFont="1" applyFill="1" applyBorder="1" applyAlignment="1">
      <alignment horizontal="center"/>
    </xf>
    <xf numFmtId="0" fontId="24" fillId="3" borderId="30" xfId="1" applyNumberFormat="1" applyFont="1" applyFill="1" applyBorder="1"/>
    <xf numFmtId="0" fontId="7" fillId="3" borderId="30" xfId="1" applyNumberFormat="1" applyFont="1" applyFill="1" applyBorder="1"/>
    <xf numFmtId="0" fontId="24" fillId="3" borderId="10" xfId="1" applyNumberFormat="1" applyFont="1" applyFill="1" applyBorder="1"/>
    <xf numFmtId="0" fontId="7" fillId="3" borderId="5" xfId="1" applyNumberFormat="1" applyFont="1" applyFill="1" applyBorder="1"/>
    <xf numFmtId="0" fontId="7" fillId="3" borderId="6" xfId="1" applyNumberFormat="1" applyFont="1" applyFill="1" applyBorder="1"/>
    <xf numFmtId="0" fontId="6" fillId="3" borderId="38" xfId="1" applyNumberFormat="1" applyFont="1" applyFill="1" applyBorder="1"/>
    <xf numFmtId="0" fontId="24" fillId="3" borderId="38" xfId="1" applyNumberFormat="1" applyFont="1" applyFill="1" applyBorder="1" applyAlignment="1">
      <alignment horizontal="center"/>
    </xf>
    <xf numFmtId="0" fontId="25" fillId="3" borderId="0" xfId="1" applyNumberFormat="1" applyFont="1" applyFill="1" applyBorder="1" applyAlignment="1"/>
    <xf numFmtId="0" fontId="25" fillId="3" borderId="53" xfId="1" applyNumberFormat="1" applyFont="1" applyFill="1" applyBorder="1" applyAlignment="1"/>
    <xf numFmtId="0" fontId="24" fillId="3" borderId="30" xfId="1" applyNumberFormat="1" applyFont="1" applyFill="1" applyBorder="1" applyAlignment="1">
      <alignment horizontal="center"/>
    </xf>
    <xf numFmtId="0" fontId="24" fillId="3" borderId="50" xfId="1" applyNumberFormat="1" applyFont="1" applyFill="1" applyBorder="1" applyAlignment="1"/>
    <xf numFmtId="0" fontId="25" fillId="3" borderId="51" xfId="1" applyNumberFormat="1" applyFont="1" applyFill="1" applyBorder="1" applyAlignment="1"/>
    <xf numFmtId="0" fontId="24" fillId="3" borderId="43" xfId="1" applyNumberFormat="1" applyFont="1" applyFill="1" applyBorder="1" applyAlignment="1">
      <alignment horizontal="center"/>
    </xf>
    <xf numFmtId="0" fontId="25" fillId="3" borderId="0" xfId="0" applyFont="1" applyFill="1"/>
    <xf numFmtId="0" fontId="15" fillId="3" borderId="27" xfId="1" applyNumberFormat="1" applyFont="1" applyFill="1" applyBorder="1" applyAlignment="1">
      <alignment horizontal="center"/>
    </xf>
    <xf numFmtId="0" fontId="15" fillId="3" borderId="3" xfId="1" applyNumberFormat="1" applyFont="1" applyFill="1" applyBorder="1" applyAlignment="1"/>
    <xf numFmtId="0" fontId="15" fillId="3" borderId="4" xfId="1" applyNumberFormat="1" applyFont="1" applyFill="1" applyBorder="1" applyAlignment="1"/>
    <xf numFmtId="0" fontId="14" fillId="3" borderId="39" xfId="1" applyNumberFormat="1" applyFont="1" applyFill="1" applyBorder="1" applyAlignment="1"/>
    <xf numFmtId="0" fontId="15" fillId="3" borderId="14" xfId="1" applyNumberFormat="1" applyFont="1" applyFill="1" applyBorder="1" applyAlignment="1">
      <alignment horizontal="center"/>
    </xf>
    <xf numFmtId="0" fontId="15" fillId="3" borderId="36" xfId="1" applyNumberFormat="1" applyFont="1" applyFill="1" applyBorder="1" applyAlignment="1">
      <alignment horizontal="left"/>
    </xf>
    <xf numFmtId="0" fontId="30" fillId="3" borderId="33" xfId="1" applyNumberFormat="1" applyFont="1" applyFill="1" applyBorder="1" applyAlignment="1"/>
    <xf numFmtId="0" fontId="19" fillId="3" borderId="12" xfId="1" applyNumberFormat="1" applyFont="1" applyFill="1" applyBorder="1" applyAlignment="1"/>
    <xf numFmtId="0" fontId="15" fillId="3" borderId="14" xfId="1" applyNumberFormat="1" applyFont="1" applyFill="1" applyBorder="1" applyAlignment="1">
      <alignment horizontal="left"/>
    </xf>
    <xf numFmtId="0" fontId="15" fillId="3" borderId="36" xfId="1" applyNumberFormat="1" applyFont="1" applyFill="1" applyBorder="1" applyAlignment="1"/>
    <xf numFmtId="0" fontId="19" fillId="3" borderId="32" xfId="1" applyNumberFormat="1" applyFont="1" applyFill="1" applyBorder="1" applyAlignment="1">
      <alignment horizontal="left"/>
    </xf>
    <xf numFmtId="0" fontId="15" fillId="3" borderId="33" xfId="1" applyNumberFormat="1" applyFont="1" applyFill="1" applyBorder="1" applyAlignment="1">
      <alignment horizontal="left"/>
    </xf>
    <xf numFmtId="0" fontId="15" fillId="3" borderId="12" xfId="1" applyNumberFormat="1" applyFont="1" applyFill="1" applyBorder="1" applyAlignment="1">
      <alignment horizontal="left"/>
    </xf>
    <xf numFmtId="0" fontId="15" fillId="3" borderId="41" xfId="1" applyNumberFormat="1" applyFont="1" applyFill="1" applyBorder="1" applyAlignment="1">
      <alignment horizontal="left"/>
    </xf>
    <xf numFmtId="0" fontId="15" fillId="3" borderId="9" xfId="1" applyNumberFormat="1" applyFont="1" applyFill="1" applyBorder="1" applyAlignment="1"/>
    <xf numFmtId="0" fontId="15" fillId="3" borderId="13" xfId="1" applyNumberFormat="1" applyFont="1" applyFill="1" applyBorder="1" applyAlignment="1"/>
    <xf numFmtId="0" fontId="15" fillId="3" borderId="0" xfId="1" applyNumberFormat="1" applyFont="1" applyFill="1" applyBorder="1" applyAlignment="1"/>
    <xf numFmtId="0" fontId="14" fillId="3" borderId="40" xfId="1" applyNumberFormat="1" applyFont="1" applyFill="1" applyBorder="1" applyAlignment="1"/>
    <xf numFmtId="0" fontId="15" fillId="3" borderId="8" xfId="1" applyNumberFormat="1" applyFont="1" applyFill="1" applyBorder="1" applyAlignment="1">
      <alignment horizontal="center"/>
    </xf>
    <xf numFmtId="0" fontId="15" fillId="3" borderId="37" xfId="1" applyNumberFormat="1" applyFont="1" applyFill="1" applyBorder="1" applyAlignment="1">
      <alignment horizontal="center"/>
    </xf>
    <xf numFmtId="0" fontId="15" fillId="3" borderId="25" xfId="1" applyNumberFormat="1" applyFont="1" applyFill="1" applyBorder="1" applyAlignment="1">
      <alignment horizontal="center"/>
    </xf>
    <xf numFmtId="0" fontId="15" fillId="3" borderId="34" xfId="1" applyNumberFormat="1" applyFont="1" applyFill="1" applyBorder="1" applyAlignment="1">
      <alignment horizontal="center"/>
    </xf>
    <xf numFmtId="0" fontId="15" fillId="3" borderId="7" xfId="1" applyNumberFormat="1" applyFont="1" applyFill="1" applyBorder="1" applyAlignment="1">
      <alignment horizontal="left"/>
    </xf>
    <xf numFmtId="0" fontId="15" fillId="3" borderId="26" xfId="1" applyNumberFormat="1" applyFont="1" applyFill="1" applyBorder="1" applyAlignment="1">
      <alignment horizontal="center"/>
    </xf>
    <xf numFmtId="0" fontId="15" fillId="3" borderId="10" xfId="1" applyNumberFormat="1" applyFont="1" applyFill="1" applyBorder="1" applyAlignment="1">
      <alignment horizontal="center"/>
    </xf>
    <xf numFmtId="0" fontId="15" fillId="3" borderId="9" xfId="1" applyNumberFormat="1" applyFont="1" applyFill="1" applyBorder="1" applyAlignment="1">
      <alignment horizontal="center"/>
    </xf>
    <xf numFmtId="0" fontId="24" fillId="3" borderId="15" xfId="1" applyNumberFormat="1" applyFont="1" applyFill="1" applyBorder="1" applyAlignment="1">
      <alignment horizontal="center"/>
    </xf>
    <xf numFmtId="0" fontId="31" fillId="3" borderId="0" xfId="1" applyNumberFormat="1" applyFont="1" applyFill="1" applyBorder="1" applyAlignment="1"/>
    <xf numFmtId="0" fontId="15" fillId="3" borderId="6" xfId="1" applyNumberFormat="1" applyFont="1" applyFill="1" applyBorder="1" applyAlignment="1">
      <alignment horizontal="center"/>
    </xf>
    <xf numFmtId="0" fontId="15" fillId="3" borderId="35" xfId="1" applyNumberFormat="1" applyFont="1" applyFill="1" applyBorder="1" applyAlignment="1">
      <alignment horizontal="center"/>
    </xf>
    <xf numFmtId="0" fontId="15" fillId="3" borderId="17" xfId="1" applyNumberFormat="1" applyFont="1" applyFill="1" applyBorder="1" applyAlignment="1">
      <alignment horizontal="center"/>
    </xf>
    <xf numFmtId="0" fontId="15" fillId="3" borderId="18" xfId="1" applyNumberFormat="1" applyFont="1" applyFill="1" applyBorder="1" applyAlignment="1">
      <alignment horizontal="center"/>
    </xf>
    <xf numFmtId="0" fontId="15" fillId="3" borderId="43" xfId="1" applyNumberFormat="1" applyFont="1" applyFill="1" applyBorder="1" applyAlignment="1">
      <alignment horizontal="center"/>
    </xf>
    <xf numFmtId="0" fontId="24" fillId="3" borderId="1" xfId="1" applyNumberFormat="1" applyFont="1" applyFill="1" applyBorder="1" applyAlignment="1">
      <alignment horizontal="left"/>
    </xf>
    <xf numFmtId="0" fontId="24" fillId="3" borderId="47" xfId="1" applyNumberFormat="1" applyFont="1" applyFill="1" applyBorder="1" applyAlignment="1">
      <alignment horizontal="center"/>
    </xf>
    <xf numFmtId="0" fontId="25" fillId="3" borderId="49" xfId="1" applyNumberFormat="1" applyFont="1" applyFill="1" applyBorder="1" applyAlignment="1"/>
    <xf numFmtId="0" fontId="24" fillId="3" borderId="0" xfId="1" applyNumberFormat="1" applyFont="1" applyFill="1" applyBorder="1" applyAlignment="1"/>
    <xf numFmtId="0" fontId="24" fillId="3" borderId="0" xfId="1" applyNumberFormat="1" applyFont="1" applyFill="1" applyBorder="1" applyAlignment="1">
      <alignment horizontal="center"/>
    </xf>
    <xf numFmtId="16" fontId="24" fillId="3" borderId="16" xfId="1" applyNumberFormat="1" applyFont="1" applyFill="1" applyBorder="1" applyAlignment="1">
      <alignment horizontal="center"/>
    </xf>
    <xf numFmtId="49" fontId="24" fillId="3" borderId="1" xfId="1" applyNumberFormat="1" applyFont="1" applyFill="1" applyBorder="1" applyAlignment="1">
      <alignment horizontal="center"/>
    </xf>
    <xf numFmtId="2" fontId="25" fillId="3" borderId="17" xfId="1" applyNumberFormat="1" applyFont="1" applyFill="1" applyBorder="1" applyAlignment="1">
      <alignment horizontal="center"/>
    </xf>
    <xf numFmtId="2" fontId="25" fillId="3" borderId="18" xfId="1" applyNumberFormat="1" applyFont="1" applyFill="1" applyBorder="1" applyAlignment="1">
      <alignment horizontal="center"/>
    </xf>
    <xf numFmtId="1" fontId="25" fillId="3" borderId="17" xfId="1" applyNumberFormat="1" applyFont="1" applyFill="1" applyBorder="1" applyAlignment="1">
      <alignment horizontal="center"/>
    </xf>
    <xf numFmtId="0" fontId="0" fillId="0" borderId="0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14" fillId="3" borderId="36" xfId="1" applyNumberFormat="1" applyFont="1" applyFill="1" applyBorder="1" applyAlignment="1">
      <alignment horizontal="left"/>
    </xf>
    <xf numFmtId="0" fontId="17" fillId="3" borderId="33" xfId="1" applyNumberFormat="1" applyFont="1" applyFill="1" applyBorder="1" applyAlignment="1"/>
    <xf numFmtId="0" fontId="18" fillId="3" borderId="12" xfId="1" applyNumberFormat="1" applyFont="1" applyFill="1" applyBorder="1" applyAlignment="1"/>
    <xf numFmtId="0" fontId="14" fillId="3" borderId="37" xfId="1" applyNumberFormat="1" applyFont="1" applyFill="1" applyBorder="1" applyAlignment="1">
      <alignment horizontal="center"/>
    </xf>
    <xf numFmtId="0" fontId="14" fillId="3" borderId="25" xfId="1" applyNumberFormat="1" applyFont="1" applyFill="1" applyBorder="1" applyAlignment="1">
      <alignment horizontal="center"/>
    </xf>
    <xf numFmtId="0" fontId="14" fillId="3" borderId="34" xfId="1" applyNumberFormat="1" applyFont="1" applyFill="1" applyBorder="1" applyAlignment="1">
      <alignment horizontal="center"/>
    </xf>
    <xf numFmtId="0" fontId="14" fillId="3" borderId="7" xfId="1" applyNumberFormat="1" applyFont="1" applyFill="1" applyBorder="1" applyAlignment="1">
      <alignment horizontal="center"/>
    </xf>
    <xf numFmtId="0" fontId="0" fillId="0" borderId="56" xfId="0" applyBorder="1" applyAlignment="1">
      <alignment horizontal="left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9" xfId="0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14" fillId="3" borderId="0" xfId="1" applyNumberFormat="1" applyFont="1" applyFill="1" applyBorder="1" applyAlignment="1"/>
    <xf numFmtId="0" fontId="18" fillId="3" borderId="0" xfId="1" applyNumberFormat="1" applyFont="1" applyFill="1" applyBorder="1" applyAlignment="1">
      <alignment horizontal="left"/>
    </xf>
    <xf numFmtId="0" fontId="14" fillId="3" borderId="0" xfId="1" applyNumberFormat="1" applyFont="1" applyFill="1" applyBorder="1" applyAlignment="1">
      <alignment horizontal="left"/>
    </xf>
    <xf numFmtId="0" fontId="14" fillId="3" borderId="0" xfId="1" applyNumberFormat="1" applyFont="1" applyFill="1" applyBorder="1" applyAlignment="1">
      <alignment horizontal="center"/>
    </xf>
    <xf numFmtId="0" fontId="15" fillId="3" borderId="0" xfId="1" applyNumberFormat="1" applyFont="1" applyFill="1" applyBorder="1" applyAlignment="1">
      <alignment horizontal="center"/>
    </xf>
    <xf numFmtId="0" fontId="33" fillId="0" borderId="0" xfId="0" applyFont="1" applyBorder="1"/>
    <xf numFmtId="0" fontId="14" fillId="3" borderId="65" xfId="1" applyNumberFormat="1" applyFont="1" applyFill="1" applyBorder="1" applyAlignment="1">
      <alignment horizontal="center"/>
    </xf>
    <xf numFmtId="0" fontId="14" fillId="3" borderId="62" xfId="1" applyNumberFormat="1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6" fillId="0" borderId="66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4" xfId="0" applyBorder="1" applyAlignment="1">
      <alignment horizontal="center"/>
    </xf>
    <xf numFmtId="0" fontId="36" fillId="0" borderId="0" xfId="0" applyFont="1" applyBorder="1" applyAlignment="1">
      <alignment horizontal="left"/>
    </xf>
    <xf numFmtId="0" fontId="35" fillId="0" borderId="9" xfId="0" applyFont="1" applyBorder="1"/>
    <xf numFmtId="0" fontId="35" fillId="0" borderId="7" xfId="0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5" fillId="0" borderId="56" xfId="0" applyFont="1" applyBorder="1"/>
    <xf numFmtId="0" fontId="35" fillId="0" borderId="57" xfId="0" applyFont="1" applyBorder="1" applyAlignment="1">
      <alignment horizontal="center"/>
    </xf>
    <xf numFmtId="0" fontId="35" fillId="0" borderId="61" xfId="0" applyFont="1" applyBorder="1" applyAlignment="1">
      <alignment horizontal="center"/>
    </xf>
    <xf numFmtId="0" fontId="37" fillId="0" borderId="0" xfId="0" applyFont="1"/>
    <xf numFmtId="0" fontId="25" fillId="3" borderId="0" xfId="1" applyNumberFormat="1" applyFont="1" applyFill="1" applyBorder="1" applyAlignment="1">
      <alignment horizontal="center"/>
    </xf>
    <xf numFmtId="0" fontId="24" fillId="3" borderId="20" xfId="1" applyNumberFormat="1" applyFont="1" applyFill="1" applyBorder="1" applyAlignment="1">
      <alignment horizontal="center"/>
    </xf>
    <xf numFmtId="0" fontId="24" fillId="3" borderId="24" xfId="1" applyNumberFormat="1" applyFont="1" applyFill="1" applyBorder="1" applyAlignment="1">
      <alignment horizontal="center"/>
    </xf>
    <xf numFmtId="0" fontId="24" fillId="3" borderId="46" xfId="1" applyNumberFormat="1" applyFont="1" applyFill="1" applyBorder="1" applyAlignment="1">
      <alignment horizontal="center"/>
    </xf>
    <xf numFmtId="0" fontId="24" fillId="3" borderId="51" xfId="1" applyNumberFormat="1" applyFont="1" applyFill="1" applyBorder="1" applyAlignment="1">
      <alignment horizontal="center"/>
    </xf>
    <xf numFmtId="0" fontId="24" fillId="3" borderId="52" xfId="1" applyNumberFormat="1" applyFont="1" applyFill="1" applyBorder="1" applyAlignment="1">
      <alignment horizontal="center"/>
    </xf>
    <xf numFmtId="2" fontId="24" fillId="3" borderId="16" xfId="1" applyNumberFormat="1" applyFont="1" applyFill="1" applyBorder="1" applyAlignment="1">
      <alignment horizontal="center"/>
    </xf>
    <xf numFmtId="0" fontId="24" fillId="3" borderId="31" xfId="1" applyNumberFormat="1" applyFont="1" applyFill="1" applyBorder="1" applyAlignment="1">
      <alignment horizontal="center"/>
    </xf>
    <xf numFmtId="0" fontId="24" fillId="3" borderId="19" xfId="1" applyNumberFormat="1" applyFont="1" applyFill="1" applyBorder="1"/>
    <xf numFmtId="0" fontId="7" fillId="3" borderId="20" xfId="1" applyNumberFormat="1" applyFont="1" applyFill="1" applyBorder="1"/>
    <xf numFmtId="0" fontId="24" fillId="3" borderId="38" xfId="1" applyNumberFormat="1" applyFont="1" applyFill="1" applyBorder="1"/>
    <xf numFmtId="0" fontId="7" fillId="3" borderId="66" xfId="1" applyNumberFormat="1" applyFont="1" applyFill="1" applyBorder="1"/>
    <xf numFmtId="0" fontId="15" fillId="3" borderId="67" xfId="1" applyNumberFormat="1" applyFont="1" applyFill="1" applyBorder="1" applyAlignment="1">
      <alignment horizontal="center"/>
    </xf>
    <xf numFmtId="0" fontId="15" fillId="3" borderId="68" xfId="1" applyNumberFormat="1" applyFont="1" applyFill="1" applyBorder="1" applyAlignment="1">
      <alignment horizontal="center"/>
    </xf>
    <xf numFmtId="0" fontId="27" fillId="3" borderId="0" xfId="1" applyNumberFormat="1" applyFont="1" applyFill="1" applyBorder="1" applyAlignment="1"/>
    <xf numFmtId="0" fontId="17" fillId="3" borderId="0" xfId="1" applyNumberFormat="1" applyFont="1" applyFill="1" applyBorder="1" applyAlignment="1"/>
    <xf numFmtId="0" fontId="27" fillId="3" borderId="0" xfId="1" applyNumberFormat="1" applyFont="1" applyFill="1" applyBorder="1" applyAlignment="1">
      <alignment horizontal="center"/>
    </xf>
    <xf numFmtId="0" fontId="25" fillId="3" borderId="66" xfId="1" applyNumberFormat="1" applyFont="1" applyFill="1" applyBorder="1" applyAlignment="1">
      <alignment horizontal="center"/>
    </xf>
    <xf numFmtId="0" fontId="24" fillId="3" borderId="27" xfId="1" applyNumberFormat="1" applyFont="1" applyFill="1" applyBorder="1" applyAlignment="1">
      <alignment horizontal="center"/>
    </xf>
    <xf numFmtId="0" fontId="25" fillId="3" borderId="4" xfId="1" applyNumberFormat="1" applyFont="1" applyFill="1" applyBorder="1" applyAlignment="1"/>
    <xf numFmtId="0" fontId="17" fillId="3" borderId="4" xfId="1" applyNumberFormat="1" applyFont="1" applyFill="1" applyBorder="1" applyAlignment="1"/>
    <xf numFmtId="0" fontId="25" fillId="3" borderId="4" xfId="1" applyNumberFormat="1" applyFont="1" applyFill="1" applyBorder="1" applyAlignment="1">
      <alignment horizontal="center"/>
    </xf>
    <xf numFmtId="0" fontId="25" fillId="3" borderId="28" xfId="1" applyNumberFormat="1" applyFont="1" applyFill="1" applyBorder="1" applyAlignment="1">
      <alignment horizontal="center"/>
    </xf>
    <xf numFmtId="0" fontId="7" fillId="3" borderId="27" xfId="0" applyNumberFormat="1" applyFont="1" applyFill="1" applyBorder="1"/>
    <xf numFmtId="0" fontId="7" fillId="3" borderId="4" xfId="0" applyNumberFormat="1" applyFont="1" applyFill="1" applyBorder="1"/>
    <xf numFmtId="0" fontId="7" fillId="3" borderId="3" xfId="0" applyNumberFormat="1" applyFont="1" applyFill="1" applyBorder="1"/>
    <xf numFmtId="0" fontId="7" fillId="3" borderId="14" xfId="0" applyNumberFormat="1" applyFont="1" applyFill="1" applyBorder="1"/>
    <xf numFmtId="0" fontId="25" fillId="3" borderId="71" xfId="1" applyNumberFormat="1" applyFont="1" applyFill="1" applyBorder="1" applyAlignment="1">
      <alignment horizontal="center"/>
    </xf>
    <xf numFmtId="0" fontId="25" fillId="3" borderId="35" xfId="1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2" fontId="7" fillId="3" borderId="3" xfId="0" applyNumberFormat="1" applyFont="1" applyFill="1" applyBorder="1"/>
    <xf numFmtId="0" fontId="7" fillId="3" borderId="65" xfId="0" applyNumberFormat="1" applyFont="1" applyFill="1" applyBorder="1"/>
    <xf numFmtId="0" fontId="24" fillId="3" borderId="38" xfId="1" applyNumberFormat="1" applyFont="1" applyFill="1" applyBorder="1" applyAlignment="1"/>
    <xf numFmtId="0" fontId="24" fillId="3" borderId="66" xfId="1" applyNumberFormat="1" applyFont="1" applyFill="1" applyBorder="1" applyAlignment="1">
      <alignment horizontal="center"/>
    </xf>
    <xf numFmtId="0" fontId="38" fillId="3" borderId="5" xfId="1" applyNumberFormat="1" applyFont="1" applyFill="1" applyBorder="1" applyAlignment="1"/>
    <xf numFmtId="0" fontId="38" fillId="3" borderId="2" xfId="1" applyNumberFormat="1" applyFont="1" applyFill="1" applyBorder="1" applyAlignment="1"/>
    <xf numFmtId="0" fontId="38" fillId="3" borderId="0" xfId="1" applyNumberFormat="1" applyFont="1" applyFill="1" applyBorder="1"/>
    <xf numFmtId="0" fontId="39" fillId="3" borderId="5" xfId="1" applyNumberFormat="1" applyFont="1" applyFill="1" applyBorder="1" applyAlignment="1"/>
    <xf numFmtId="0" fontId="38" fillId="3" borderId="5" xfId="1" applyNumberFormat="1" applyFont="1" applyFill="1" applyBorder="1"/>
    <xf numFmtId="0" fontId="14" fillId="3" borderId="2" xfId="0" applyFont="1" applyFill="1" applyBorder="1"/>
    <xf numFmtId="0" fontId="14" fillId="3" borderId="7" xfId="0" applyFont="1" applyFill="1" applyBorder="1"/>
    <xf numFmtId="0" fontId="16" fillId="3" borderId="11" xfId="0" applyFont="1" applyFill="1" applyBorder="1"/>
    <xf numFmtId="0" fontId="25" fillId="3" borderId="73" xfId="1" applyNumberFormat="1" applyFont="1" applyFill="1" applyBorder="1" applyAlignment="1"/>
    <xf numFmtId="0" fontId="25" fillId="3" borderId="74" xfId="1" applyNumberFormat="1" applyFont="1" applyFill="1" applyBorder="1" applyAlignment="1">
      <alignment horizontal="center"/>
    </xf>
    <xf numFmtId="0" fontId="25" fillId="3" borderId="75" xfId="1" applyNumberFormat="1" applyFont="1" applyFill="1" applyBorder="1" applyAlignment="1">
      <alignment horizontal="center"/>
    </xf>
    <xf numFmtId="0" fontId="6" fillId="3" borderId="5" xfId="0" applyNumberFormat="1" applyFont="1" applyFill="1" applyBorder="1"/>
    <xf numFmtId="0" fontId="2" fillId="3" borderId="16" xfId="1" applyNumberFormat="1" applyFont="1" applyFill="1" applyBorder="1" applyAlignment="1"/>
    <xf numFmtId="0" fontId="2" fillId="3" borderId="16" xfId="1" applyNumberFormat="1" applyFont="1" applyFill="1" applyBorder="1" applyAlignment="1">
      <alignment horizontal="center"/>
    </xf>
    <xf numFmtId="0" fontId="2" fillId="3" borderId="1" xfId="1" applyNumberFormat="1" applyFont="1" applyFill="1" applyBorder="1" applyAlignment="1"/>
    <xf numFmtId="0" fontId="2" fillId="3" borderId="1" xfId="1" applyNumberFormat="1" applyFont="1" applyFill="1" applyBorder="1" applyAlignment="1">
      <alignment horizontal="center"/>
    </xf>
    <xf numFmtId="0" fontId="2" fillId="3" borderId="15" xfId="1" applyNumberFormat="1" applyFont="1" applyFill="1" applyBorder="1" applyAlignment="1"/>
    <xf numFmtId="0" fontId="2" fillId="3" borderId="15" xfId="1" applyNumberFormat="1" applyFont="1" applyFill="1" applyBorder="1" applyAlignment="1">
      <alignment horizontal="center"/>
    </xf>
    <xf numFmtId="0" fontId="2" fillId="3" borderId="0" xfId="1" applyNumberFormat="1" applyFont="1" applyFill="1" applyBorder="1" applyAlignment="1"/>
    <xf numFmtId="0" fontId="2" fillId="3" borderId="0" xfId="1" applyNumberFormat="1" applyFont="1" applyFill="1" applyBorder="1" applyAlignment="1">
      <alignment horizontal="center"/>
    </xf>
    <xf numFmtId="0" fontId="2" fillId="3" borderId="5" xfId="1" applyNumberFormat="1" applyFont="1" applyFill="1" applyBorder="1" applyAlignment="1"/>
    <xf numFmtId="0" fontId="2" fillId="3" borderId="5" xfId="1" applyNumberFormat="1" applyFont="1" applyFill="1" applyBorder="1" applyAlignment="1">
      <alignment horizontal="center"/>
    </xf>
    <xf numFmtId="0" fontId="40" fillId="3" borderId="0" xfId="1" applyNumberFormat="1" applyFont="1" applyFill="1" applyBorder="1" applyAlignment="1">
      <alignment horizontal="center"/>
    </xf>
    <xf numFmtId="0" fontId="2" fillId="3" borderId="2" xfId="1" applyNumberFormat="1" applyFont="1" applyFill="1" applyBorder="1" applyAlignment="1"/>
    <xf numFmtId="0" fontId="40" fillId="3" borderId="2" xfId="1" applyNumberFormat="1" applyFont="1" applyFill="1" applyBorder="1" applyAlignment="1">
      <alignment horizontal="center"/>
    </xf>
    <xf numFmtId="0" fontId="2" fillId="3" borderId="30" xfId="1" applyNumberFormat="1" applyFont="1" applyFill="1" applyBorder="1" applyAlignment="1"/>
    <xf numFmtId="0" fontId="2" fillId="3" borderId="30" xfId="1" applyNumberFormat="1" applyFont="1" applyFill="1" applyBorder="1" applyAlignment="1">
      <alignment horizontal="center"/>
    </xf>
    <xf numFmtId="0" fontId="2" fillId="3" borderId="4" xfId="1" applyNumberFormat="1" applyFont="1" applyFill="1" applyBorder="1" applyAlignment="1"/>
    <xf numFmtId="0" fontId="2" fillId="3" borderId="4" xfId="1" applyNumberFormat="1" applyFont="1" applyFill="1" applyBorder="1" applyAlignment="1">
      <alignment horizontal="center"/>
    </xf>
    <xf numFmtId="0" fontId="2" fillId="3" borderId="30" xfId="1" applyNumberFormat="1" applyFont="1" applyFill="1" applyBorder="1"/>
    <xf numFmtId="0" fontId="2" fillId="3" borderId="5" xfId="1" applyNumberFormat="1" applyFont="1" applyFill="1" applyBorder="1"/>
    <xf numFmtId="0" fontId="25" fillId="3" borderId="10" xfId="1" applyNumberFormat="1" applyFont="1" applyFill="1" applyBorder="1" applyAlignment="1"/>
    <xf numFmtId="0" fontId="25" fillId="3" borderId="27" xfId="1" applyNumberFormat="1" applyFont="1" applyFill="1" applyBorder="1" applyAlignment="1"/>
    <xf numFmtId="0" fontId="2" fillId="3" borderId="16" xfId="1" applyNumberFormat="1" applyFont="1" applyFill="1" applyBorder="1"/>
    <xf numFmtId="0" fontId="2" fillId="3" borderId="0" xfId="1" applyNumberFormat="1" applyFont="1" applyFill="1" applyBorder="1"/>
    <xf numFmtId="0" fontId="2" fillId="3" borderId="45" xfId="1" applyNumberFormat="1" applyFont="1" applyFill="1" applyBorder="1" applyAlignment="1"/>
    <xf numFmtId="0" fontId="2" fillId="3" borderId="45" xfId="1" applyNumberFormat="1" applyFont="1" applyFill="1" applyBorder="1" applyAlignment="1">
      <alignment horizontal="center"/>
    </xf>
    <xf numFmtId="0" fontId="15" fillId="3" borderId="39" xfId="1" applyNumberFormat="1" applyFont="1" applyFill="1" applyBorder="1" applyAlignment="1"/>
    <xf numFmtId="0" fontId="15" fillId="3" borderId="40" xfId="1" applyNumberFormat="1" applyFont="1" applyFill="1" applyBorder="1" applyAlignment="1"/>
    <xf numFmtId="0" fontId="15" fillId="3" borderId="7" xfId="1" applyNumberFormat="1" applyFont="1" applyFill="1" applyBorder="1" applyAlignment="1">
      <alignment horizontal="center"/>
    </xf>
    <xf numFmtId="0" fontId="20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4" fillId="3" borderId="0" xfId="0" applyFont="1" applyFill="1" applyBorder="1"/>
    <xf numFmtId="0" fontId="21" fillId="3" borderId="0" xfId="0" applyFont="1" applyFill="1" applyBorder="1"/>
    <xf numFmtId="0" fontId="3" fillId="3" borderId="0" xfId="0" applyFont="1" applyFill="1" applyBorder="1" applyAlignment="1"/>
    <xf numFmtId="0" fontId="20" fillId="3" borderId="0" xfId="1" applyNumberFormat="1" applyFont="1" applyFill="1" applyBorder="1"/>
    <xf numFmtId="0" fontId="22" fillId="3" borderId="0" xfId="1" applyNumberFormat="1" applyFont="1" applyFill="1" applyBorder="1"/>
    <xf numFmtId="0" fontId="3" fillId="3" borderId="0" xfId="1" applyNumberFormat="1" applyFont="1" applyFill="1" applyBorder="1"/>
    <xf numFmtId="0" fontId="16" fillId="3" borderId="0" xfId="1" applyNumberFormat="1" applyFont="1" applyFill="1" applyBorder="1"/>
    <xf numFmtId="0" fontId="16" fillId="3" borderId="0" xfId="1" applyNumberFormat="1" applyFont="1" applyFill="1" applyBorder="1" applyAlignment="1"/>
    <xf numFmtId="0" fontId="23" fillId="3" borderId="0" xfId="1" applyNumberFormat="1" applyFont="1" applyFill="1" applyBorder="1"/>
    <xf numFmtId="0" fontId="15" fillId="3" borderId="7" xfId="1" applyNumberFormat="1" applyFont="1" applyFill="1" applyBorder="1" applyAlignment="1"/>
    <xf numFmtId="0" fontId="15" fillId="3" borderId="2" xfId="1" applyNumberFormat="1" applyFont="1" applyFill="1" applyBorder="1" applyAlignment="1"/>
    <xf numFmtId="0" fontId="4" fillId="3" borderId="4" xfId="1" applyNumberFormat="1" applyFont="1" applyFill="1" applyBorder="1" applyAlignment="1"/>
    <xf numFmtId="0" fontId="4" fillId="3" borderId="4" xfId="1" applyNumberFormat="1" applyFont="1" applyFill="1" applyBorder="1" applyAlignment="1">
      <alignment horizontal="center"/>
    </xf>
    <xf numFmtId="0" fontId="4" fillId="3" borderId="28" xfId="1" applyNumberFormat="1" applyFont="1" applyFill="1" applyBorder="1" applyAlignment="1">
      <alignment horizontal="center"/>
    </xf>
    <xf numFmtId="0" fontId="9" fillId="3" borderId="38" xfId="1" applyNumberFormat="1" applyFont="1" applyFill="1" applyBorder="1" applyAlignment="1">
      <alignment horizontal="center"/>
    </xf>
    <xf numFmtId="0" fontId="12" fillId="3" borderId="0" xfId="1" applyNumberFormat="1" applyFont="1" applyFill="1" applyBorder="1" applyAlignment="1"/>
    <xf numFmtId="0" fontId="12" fillId="3" borderId="0" xfId="1" applyNumberFormat="1" applyFont="1" applyFill="1" applyBorder="1" applyAlignment="1">
      <alignment horizontal="center"/>
    </xf>
    <xf numFmtId="0" fontId="4" fillId="3" borderId="66" xfId="1" applyNumberFormat="1" applyFont="1" applyFill="1" applyBorder="1" applyAlignment="1">
      <alignment horizontal="center"/>
    </xf>
    <xf numFmtId="0" fontId="5" fillId="3" borderId="0" xfId="1" applyNumberFormat="1" applyFont="1" applyFill="1" applyBorder="1" applyAlignment="1"/>
    <xf numFmtId="0" fontId="5" fillId="3" borderId="2" xfId="1" applyNumberFormat="1" applyFont="1" applyFill="1" applyBorder="1" applyAlignment="1"/>
    <xf numFmtId="0" fontId="5" fillId="3" borderId="16" xfId="1" applyNumberFormat="1" applyFont="1" applyFill="1" applyBorder="1" applyAlignment="1"/>
    <xf numFmtId="0" fontId="5" fillId="3" borderId="30" xfId="1" applyNumberFormat="1" applyFont="1" applyFill="1" applyBorder="1" applyAlignment="1"/>
    <xf numFmtId="0" fontId="5" fillId="3" borderId="4" xfId="1" applyNumberFormat="1" applyFont="1" applyFill="1" applyBorder="1" applyAlignment="1"/>
    <xf numFmtId="0" fontId="16" fillId="3" borderId="30" xfId="1" applyNumberFormat="1" applyFont="1" applyFill="1" applyBorder="1"/>
    <xf numFmtId="0" fontId="16" fillId="3" borderId="5" xfId="1" applyNumberFormat="1" applyFont="1" applyFill="1" applyBorder="1"/>
    <xf numFmtId="0" fontId="6" fillId="3" borderId="27" xfId="1" applyNumberFormat="1" applyFont="1" applyFill="1" applyBorder="1"/>
    <xf numFmtId="0" fontId="3" fillId="3" borderId="5" xfId="1" applyNumberFormat="1" applyFont="1" applyFill="1" applyBorder="1"/>
    <xf numFmtId="0" fontId="8" fillId="3" borderId="5" xfId="1" applyNumberFormat="1" applyFont="1" applyFill="1" applyBorder="1"/>
    <xf numFmtId="0" fontId="3" fillId="3" borderId="6" xfId="1" applyNumberFormat="1" applyFont="1" applyFill="1" applyBorder="1"/>
    <xf numFmtId="0" fontId="18" fillId="3" borderId="0" xfId="1" applyNumberFormat="1" applyFont="1" applyFill="1" applyBorder="1" applyAlignment="1"/>
    <xf numFmtId="0" fontId="24" fillId="3" borderId="4" xfId="1" applyNumberFormat="1" applyFont="1" applyFill="1" applyBorder="1" applyAlignment="1"/>
    <xf numFmtId="0" fontId="16" fillId="3" borderId="5" xfId="1" applyNumberFormat="1" applyFont="1" applyFill="1" applyBorder="1" applyAlignment="1"/>
    <xf numFmtId="0" fontId="41" fillId="3" borderId="0" xfId="1" applyNumberFormat="1" applyFont="1" applyFill="1" applyBorder="1" applyAlignment="1">
      <alignment horizontal="center"/>
    </xf>
    <xf numFmtId="0" fontId="2" fillId="3" borderId="51" xfId="1" applyNumberFormat="1" applyFont="1" applyFill="1" applyBorder="1" applyAlignment="1"/>
    <xf numFmtId="0" fontId="29" fillId="3" borderId="5" xfId="1" applyNumberFormat="1" applyFont="1" applyFill="1" applyBorder="1"/>
    <xf numFmtId="0" fontId="24" fillId="3" borderId="10" xfId="1" applyNumberFormat="1" applyFont="1" applyFill="1" applyBorder="1" applyAlignment="1"/>
    <xf numFmtId="0" fontId="16" fillId="3" borderId="9" xfId="0" applyNumberFormat="1" applyFont="1" applyFill="1" applyBorder="1"/>
    <xf numFmtId="0" fontId="16" fillId="3" borderId="2" xfId="0" applyNumberFormat="1" applyFont="1" applyFill="1" applyBorder="1"/>
    <xf numFmtId="0" fontId="28" fillId="3" borderId="0" xfId="1" applyNumberFormat="1" applyFont="1" applyFill="1" applyBorder="1" applyAlignment="1">
      <alignment horizontal="center"/>
    </xf>
    <xf numFmtId="0" fontId="24" fillId="3" borderId="0" xfId="1" applyNumberFormat="1" applyFont="1" applyFill="1" applyBorder="1"/>
    <xf numFmtId="0" fontId="24" fillId="3" borderId="2" xfId="1" applyNumberFormat="1" applyFont="1" applyFill="1" applyBorder="1"/>
    <xf numFmtId="0" fontId="7" fillId="3" borderId="2" xfId="1" applyNumberFormat="1" applyFont="1" applyFill="1" applyBorder="1"/>
    <xf numFmtId="0" fontId="38" fillId="3" borderId="2" xfId="1" applyNumberFormat="1" applyFont="1" applyFill="1" applyBorder="1"/>
    <xf numFmtId="0" fontId="2" fillId="3" borderId="2" xfId="1" applyNumberFormat="1" applyFont="1" applyFill="1" applyBorder="1"/>
    <xf numFmtId="0" fontId="24" fillId="3" borderId="29" xfId="1" applyNumberFormat="1" applyFont="1" applyFill="1" applyBorder="1"/>
    <xf numFmtId="0" fontId="7" fillId="3" borderId="31" xfId="1" applyNumberFormat="1" applyFont="1" applyFill="1" applyBorder="1"/>
    <xf numFmtId="0" fontId="24" fillId="3" borderId="9" xfId="1" applyNumberFormat="1" applyFont="1" applyFill="1" applyBorder="1"/>
    <xf numFmtId="0" fontId="7" fillId="3" borderId="11" xfId="1" applyNumberFormat="1" applyFont="1" applyFill="1" applyBorder="1"/>
    <xf numFmtId="0" fontId="24" fillId="3" borderId="4" xfId="1" applyNumberFormat="1" applyFont="1" applyFill="1" applyBorder="1" applyAlignment="1">
      <alignment horizontal="center"/>
    </xf>
    <xf numFmtId="2" fontId="24" fillId="3" borderId="0" xfId="1" applyNumberFormat="1" applyFont="1" applyFill="1" applyBorder="1" applyAlignment="1">
      <alignment horizontal="center"/>
    </xf>
    <xf numFmtId="0" fontId="24" fillId="3" borderId="0" xfId="1" applyNumberFormat="1" applyFont="1" applyFill="1" applyBorder="1" applyAlignment="1">
      <alignment horizontal="left"/>
    </xf>
    <xf numFmtId="0" fontId="2" fillId="3" borderId="0" xfId="0" applyFont="1" applyFill="1" applyBorder="1"/>
    <xf numFmtId="0" fontId="25" fillId="3" borderId="76" xfId="1" applyNumberFormat="1" applyFont="1" applyFill="1" applyBorder="1" applyAlignment="1"/>
    <xf numFmtId="0" fontId="2" fillId="3" borderId="76" xfId="1" applyNumberFormat="1" applyFont="1" applyFill="1" applyBorder="1" applyAlignment="1"/>
    <xf numFmtId="0" fontId="2" fillId="3" borderId="55" xfId="1" applyNumberFormat="1" applyFont="1" applyFill="1" applyBorder="1" applyAlignment="1"/>
    <xf numFmtId="0" fontId="25" fillId="3" borderId="55" xfId="1" applyNumberFormat="1" applyFont="1" applyFill="1" applyBorder="1" applyAlignment="1"/>
    <xf numFmtId="0" fontId="24" fillId="3" borderId="55" xfId="1" applyNumberFormat="1" applyFont="1" applyFill="1" applyBorder="1" applyAlignment="1">
      <alignment horizontal="center"/>
    </xf>
    <xf numFmtId="0" fontId="24" fillId="3" borderId="63" xfId="1" applyNumberFormat="1" applyFont="1" applyFill="1" applyBorder="1" applyAlignment="1">
      <alignment horizontal="center"/>
    </xf>
    <xf numFmtId="0" fontId="2" fillId="3" borderId="4" xfId="0" applyFont="1" applyFill="1" applyBorder="1"/>
    <xf numFmtId="0" fontId="24" fillId="3" borderId="58" xfId="1" applyNumberFormat="1" applyFont="1" applyFill="1" applyBorder="1" applyAlignment="1"/>
    <xf numFmtId="0" fontId="24" fillId="3" borderId="60" xfId="1" applyNumberFormat="1" applyFont="1" applyFill="1" applyBorder="1" applyAlignment="1">
      <alignment horizontal="center"/>
    </xf>
    <xf numFmtId="0" fontId="24" fillId="3" borderId="2" xfId="1" applyNumberFormat="1" applyFont="1" applyFill="1" applyBorder="1" applyAlignment="1">
      <alignment horizontal="center"/>
    </xf>
    <xf numFmtId="0" fontId="2" fillId="3" borderId="48" xfId="1" applyNumberFormat="1" applyFont="1" applyFill="1" applyBorder="1" applyAlignment="1"/>
    <xf numFmtId="0" fontId="2" fillId="3" borderId="7" xfId="1" applyNumberFormat="1" applyFont="1" applyFill="1" applyBorder="1" applyAlignment="1"/>
    <xf numFmtId="0" fontId="7" fillId="3" borderId="38" xfId="0" applyNumberFormat="1" applyFont="1" applyFill="1" applyBorder="1"/>
    <xf numFmtId="0" fontId="7" fillId="3" borderId="0" xfId="0" applyNumberFormat="1" applyFont="1" applyFill="1" applyBorder="1"/>
    <xf numFmtId="0" fontId="7" fillId="3" borderId="66" xfId="0" applyNumberFormat="1" applyFont="1" applyFill="1" applyBorder="1"/>
    <xf numFmtId="0" fontId="2" fillId="3" borderId="38" xfId="0" applyFont="1" applyFill="1" applyBorder="1"/>
    <xf numFmtId="0" fontId="2" fillId="3" borderId="66" xfId="0" applyFont="1" applyFill="1" applyBorder="1"/>
    <xf numFmtId="0" fontId="2" fillId="3" borderId="2" xfId="0" applyFont="1" applyFill="1" applyBorder="1"/>
    <xf numFmtId="0" fontId="16" fillId="3" borderId="2" xfId="0" applyFont="1" applyFill="1" applyBorder="1"/>
    <xf numFmtId="0" fontId="16" fillId="3" borderId="7" xfId="0" applyFont="1" applyFill="1" applyBorder="1" applyAlignment="1">
      <alignment horizontal="center"/>
    </xf>
    <xf numFmtId="0" fontId="16" fillId="3" borderId="62" xfId="0" applyFont="1" applyFill="1" applyBorder="1" applyAlignment="1">
      <alignment horizontal="center"/>
    </xf>
    <xf numFmtId="0" fontId="2" fillId="3" borderId="5" xfId="0" applyFont="1" applyFill="1" applyBorder="1"/>
    <xf numFmtId="0" fontId="6" fillId="3" borderId="10" xfId="0" applyFont="1" applyFill="1" applyBorder="1"/>
    <xf numFmtId="0" fontId="6" fillId="3" borderId="69" xfId="0" applyFont="1" applyFill="1" applyBorder="1" applyAlignment="1">
      <alignment horizontal="center"/>
    </xf>
    <xf numFmtId="0" fontId="6" fillId="3" borderId="72" xfId="0" applyFont="1" applyFill="1" applyBorder="1" applyAlignment="1">
      <alignment horizontal="center"/>
    </xf>
    <xf numFmtId="0" fontId="16" fillId="3" borderId="69" xfId="0" applyNumberFormat="1" applyFont="1" applyFill="1" applyBorder="1" applyAlignment="1">
      <alignment horizontal="center"/>
    </xf>
    <xf numFmtId="0" fontId="16" fillId="3" borderId="72" xfId="0" applyNumberFormat="1" applyFont="1" applyFill="1" applyBorder="1" applyAlignment="1">
      <alignment horizontal="center"/>
    </xf>
    <xf numFmtId="1" fontId="16" fillId="3" borderId="7" xfId="0" applyNumberFormat="1" applyFont="1" applyFill="1" applyBorder="1" applyAlignment="1">
      <alignment horizontal="center"/>
    </xf>
    <xf numFmtId="2" fontId="16" fillId="3" borderId="7" xfId="0" applyNumberFormat="1" applyFont="1" applyFill="1" applyBorder="1" applyAlignment="1">
      <alignment horizontal="center"/>
    </xf>
    <xf numFmtId="2" fontId="16" fillId="3" borderId="8" xfId="0" applyNumberFormat="1" applyFont="1" applyFill="1" applyBorder="1" applyAlignment="1">
      <alignment horizontal="center"/>
    </xf>
    <xf numFmtId="2" fontId="16" fillId="3" borderId="62" xfId="0" applyNumberFormat="1" applyFont="1" applyFill="1" applyBorder="1" applyAlignment="1">
      <alignment horizontal="center"/>
    </xf>
    <xf numFmtId="0" fontId="16" fillId="3" borderId="70" xfId="0" applyNumberFormat="1" applyFont="1" applyFill="1" applyBorder="1" applyAlignment="1">
      <alignment horizontal="center"/>
    </xf>
    <xf numFmtId="0" fontId="16" fillId="3" borderId="10" xfId="0" applyNumberFormat="1" applyFont="1" applyFill="1" applyBorder="1"/>
    <xf numFmtId="0" fontId="16" fillId="3" borderId="5" xfId="0" applyNumberFormat="1" applyFont="1" applyFill="1" applyBorder="1"/>
    <xf numFmtId="0" fontId="16" fillId="3" borderId="9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right"/>
    </xf>
    <xf numFmtId="0" fontId="16" fillId="3" borderId="0" xfId="0" applyFont="1" applyFill="1"/>
    <xf numFmtId="0" fontId="16" fillId="3" borderId="9" xfId="0" applyFont="1" applyFill="1" applyBorder="1"/>
    <xf numFmtId="0" fontId="16" fillId="3" borderId="10" xfId="0" applyNumberFormat="1" applyFont="1" applyFill="1" applyBorder="1" applyAlignment="1"/>
    <xf numFmtId="0" fontId="16" fillId="3" borderId="5" xfId="0" applyNumberFormat="1" applyFont="1" applyFill="1" applyBorder="1" applyAlignment="1">
      <alignment horizontal="center"/>
    </xf>
    <xf numFmtId="0" fontId="2" fillId="3" borderId="5" xfId="0" applyNumberFormat="1" applyFont="1" applyFill="1" applyBorder="1"/>
    <xf numFmtId="2" fontId="16" fillId="3" borderId="69" xfId="0" applyNumberFormat="1" applyFont="1" applyFill="1" applyBorder="1" applyAlignment="1">
      <alignment horizontal="center"/>
    </xf>
    <xf numFmtId="0" fontId="6" fillId="3" borderId="70" xfId="0" applyFont="1" applyFill="1" applyBorder="1" applyAlignment="1">
      <alignment horizontal="center"/>
    </xf>
    <xf numFmtId="164" fontId="16" fillId="3" borderId="69" xfId="0" applyNumberFormat="1" applyFont="1" applyFill="1" applyBorder="1" applyAlignment="1">
      <alignment horizontal="center"/>
    </xf>
    <xf numFmtId="0" fontId="42" fillId="3" borderId="0" xfId="0" applyFont="1" applyFill="1" applyBorder="1"/>
    <xf numFmtId="2" fontId="6" fillId="3" borderId="69" xfId="0" applyNumberFormat="1" applyFont="1" applyFill="1" applyBorder="1" applyAlignment="1">
      <alignment horizontal="center"/>
    </xf>
    <xf numFmtId="0" fontId="25" fillId="3" borderId="16" xfId="1" applyNumberFormat="1" applyFont="1" applyFill="1" applyBorder="1" applyAlignment="1">
      <alignment horizontal="left"/>
    </xf>
    <xf numFmtId="0" fontId="25" fillId="3" borderId="15" xfId="1" applyNumberFormat="1" applyFont="1" applyFill="1" applyBorder="1" applyAlignment="1">
      <alignment horizontal="left"/>
    </xf>
    <xf numFmtId="49" fontId="25" fillId="3" borderId="1" xfId="1" applyNumberFormat="1" applyFont="1" applyFill="1" applyBorder="1" applyAlignment="1">
      <alignment horizontal="left"/>
    </xf>
    <xf numFmtId="0" fontId="35" fillId="0" borderId="2" xfId="0" applyFont="1" applyBorder="1"/>
    <xf numFmtId="0" fontId="14" fillId="3" borderId="27" xfId="1" applyNumberFormat="1" applyFont="1" applyFill="1" applyBorder="1" applyAlignment="1">
      <alignment horizontal="center"/>
    </xf>
    <xf numFmtId="0" fontId="14" fillId="3" borderId="9" xfId="1" applyNumberFormat="1" applyFont="1" applyFill="1" applyBorder="1" applyAlignment="1">
      <alignment horizontal="center"/>
    </xf>
    <xf numFmtId="0" fontId="14" fillId="3" borderId="3" xfId="1" applyNumberFormat="1" applyFont="1" applyFill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5" fillId="0" borderId="7" xfId="0" applyFont="1" applyBorder="1"/>
    <xf numFmtId="0" fontId="35" fillId="0" borderId="57" xfId="0" applyFont="1" applyBorder="1"/>
    <xf numFmtId="0" fontId="31" fillId="3" borderId="0" xfId="1" applyNumberFormat="1" applyFont="1" applyFill="1" applyBorder="1" applyAlignment="1">
      <alignment horizontal="center"/>
    </xf>
    <xf numFmtId="0" fontId="0" fillId="0" borderId="2" xfId="0" applyBorder="1"/>
    <xf numFmtId="0" fontId="34" fillId="0" borderId="2" xfId="0" applyFont="1" applyBorder="1"/>
    <xf numFmtId="0" fontId="0" fillId="0" borderId="5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6" xfId="0" applyFill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57" xfId="0" applyNumberFormat="1" applyFill="1" applyBorder="1" applyAlignment="1">
      <alignment horizontal="center"/>
    </xf>
    <xf numFmtId="0" fontId="35" fillId="0" borderId="9" xfId="0" applyFont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2" fontId="35" fillId="0" borderId="62" xfId="0" applyNumberFormat="1" applyFont="1" applyBorder="1" applyAlignment="1">
      <alignment horizontal="center"/>
    </xf>
    <xf numFmtId="0" fontId="0" fillId="0" borderId="77" xfId="0" applyBorder="1" applyAlignment="1">
      <alignment horizontal="center"/>
    </xf>
    <xf numFmtId="2" fontId="0" fillId="0" borderId="78" xfId="0" applyNumberFormat="1" applyBorder="1" applyAlignment="1">
      <alignment horizontal="center"/>
    </xf>
    <xf numFmtId="2" fontId="0" fillId="0" borderId="79" xfId="0" applyNumberFormat="1" applyBorder="1" applyAlignment="1">
      <alignment horizontal="center"/>
    </xf>
    <xf numFmtId="0" fontId="35" fillId="0" borderId="67" xfId="0" applyFont="1" applyBorder="1" applyAlignment="1">
      <alignment horizontal="center"/>
    </xf>
    <xf numFmtId="2" fontId="35" fillId="0" borderId="69" xfId="0" applyNumberFormat="1" applyFont="1" applyBorder="1" applyAlignment="1">
      <alignment horizontal="center"/>
    </xf>
    <xf numFmtId="2" fontId="35" fillId="0" borderId="72" xfId="0" applyNumberFormat="1" applyFont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opLeftCell="A13" workbookViewId="0">
      <selection activeCell="E88" sqref="E88"/>
    </sheetView>
  </sheetViews>
  <sheetFormatPr defaultRowHeight="15" x14ac:dyDescent="0.25"/>
  <cols>
    <col min="1" max="1" width="7.140625" style="3" customWidth="1"/>
    <col min="2" max="4" width="9.140625" style="3"/>
    <col min="5" max="5" width="14" style="3" customWidth="1"/>
    <col min="6" max="6" width="6.85546875" style="3" hidden="1" customWidth="1"/>
    <col min="7" max="7" width="7.85546875" style="3" customWidth="1"/>
    <col min="8" max="8" width="7.42578125" style="3" customWidth="1"/>
    <col min="9" max="9" width="7" style="3" customWidth="1"/>
    <col min="10" max="10" width="7.28515625" style="3" customWidth="1"/>
    <col min="11" max="11" width="8.2851562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7109375" style="3" customWidth="1"/>
    <col min="17" max="18" width="7.28515625" style="3" customWidth="1"/>
    <col min="19" max="19" width="7" style="3" customWidth="1"/>
    <col min="20" max="16384" width="9.140625" style="3"/>
  </cols>
  <sheetData>
    <row r="1" spans="1:19" ht="0.75" customHeight="1" thickBot="1" x14ac:dyDescent="0.3">
      <c r="G1" s="35"/>
    </row>
    <row r="2" spans="1:19" ht="16.5" hidden="1" customHeight="1" x14ac:dyDescent="0.25">
      <c r="E2" s="34"/>
    </row>
    <row r="3" spans="1:19" ht="6.75" hidden="1" customHeight="1" x14ac:dyDescent="0.2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28.5" customHeight="1" thickBot="1" x14ac:dyDescent="0.3">
      <c r="A4" s="327" t="s">
        <v>84</v>
      </c>
      <c r="B4" s="52"/>
      <c r="C4" s="52"/>
      <c r="D4" s="326" t="s">
        <v>89</v>
      </c>
      <c r="E4" s="52"/>
      <c r="F4" s="52"/>
      <c r="G4" s="52"/>
      <c r="H4" s="336"/>
      <c r="I4" s="336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12.75" hidden="1" customHeight="1" x14ac:dyDescent="0.25">
      <c r="A5" s="139" t="s">
        <v>2</v>
      </c>
      <c r="B5" s="140"/>
      <c r="C5" s="141" t="s">
        <v>3</v>
      </c>
      <c r="D5" s="141"/>
      <c r="E5" s="141"/>
      <c r="F5" s="142" t="s">
        <v>4</v>
      </c>
      <c r="G5" s="143" t="s">
        <v>5</v>
      </c>
      <c r="H5" s="144" t="s">
        <v>78</v>
      </c>
      <c r="I5" s="145"/>
      <c r="J5" s="146"/>
      <c r="K5" s="147" t="s">
        <v>6</v>
      </c>
      <c r="L5" s="148" t="s">
        <v>77</v>
      </c>
      <c r="M5" s="149"/>
      <c r="N5" s="150"/>
      <c r="O5" s="151"/>
      <c r="P5" s="144" t="s">
        <v>76</v>
      </c>
      <c r="Q5" s="149"/>
      <c r="R5" s="150"/>
      <c r="S5" s="152"/>
    </row>
    <row r="6" spans="1:19" ht="12" hidden="1" customHeight="1" x14ac:dyDescent="0.25">
      <c r="A6" s="153" t="s">
        <v>66</v>
      </c>
      <c r="B6" s="154" t="s">
        <v>79</v>
      </c>
      <c r="C6" s="155"/>
      <c r="D6" s="155"/>
      <c r="E6" s="155"/>
      <c r="F6" s="156" t="s">
        <v>7</v>
      </c>
      <c r="G6" s="157" t="s">
        <v>65</v>
      </c>
      <c r="H6" s="158" t="s">
        <v>8</v>
      </c>
      <c r="I6" s="159" t="s">
        <v>9</v>
      </c>
      <c r="J6" s="160" t="s">
        <v>10</v>
      </c>
      <c r="K6" s="161" t="s">
        <v>11</v>
      </c>
      <c r="L6" s="158" t="s">
        <v>12</v>
      </c>
      <c r="M6" s="159" t="s">
        <v>13</v>
      </c>
      <c r="N6" s="159" t="s">
        <v>14</v>
      </c>
      <c r="O6" s="159" t="s">
        <v>15</v>
      </c>
      <c r="P6" s="159" t="s">
        <v>16</v>
      </c>
      <c r="Q6" s="159" t="s">
        <v>17</v>
      </c>
      <c r="R6" s="159" t="s">
        <v>18</v>
      </c>
      <c r="S6" s="162" t="s">
        <v>19</v>
      </c>
    </row>
    <row r="7" spans="1:19" ht="18.75" customHeight="1" thickBot="1" x14ac:dyDescent="0.3">
      <c r="A7" s="235">
        <v>1</v>
      </c>
      <c r="B7" s="59"/>
      <c r="C7" s="59">
        <v>2</v>
      </c>
      <c r="D7" s="59"/>
      <c r="E7" s="236"/>
      <c r="F7" s="59"/>
      <c r="G7" s="168">
        <v>3</v>
      </c>
      <c r="H7" s="169">
        <v>4</v>
      </c>
      <c r="I7" s="169">
        <v>5</v>
      </c>
      <c r="J7" s="169">
        <v>6</v>
      </c>
      <c r="K7" s="159">
        <v>7</v>
      </c>
      <c r="L7" s="169">
        <v>8</v>
      </c>
      <c r="M7" s="169">
        <v>9</v>
      </c>
      <c r="N7" s="169">
        <v>10</v>
      </c>
      <c r="O7" s="169">
        <v>11</v>
      </c>
      <c r="P7" s="169">
        <v>12</v>
      </c>
      <c r="Q7" s="169">
        <v>13</v>
      </c>
      <c r="R7" s="169">
        <v>14</v>
      </c>
      <c r="S7" s="170">
        <v>15</v>
      </c>
    </row>
    <row r="8" spans="1:19" ht="30.75" customHeight="1" thickBot="1" x14ac:dyDescent="0.3">
      <c r="A8" s="79"/>
      <c r="B8" s="80"/>
      <c r="C8" s="80"/>
      <c r="D8" s="80"/>
      <c r="E8" s="80"/>
      <c r="F8" s="81"/>
      <c r="G8" s="259" t="s">
        <v>180</v>
      </c>
      <c r="H8" s="82"/>
      <c r="I8" s="83"/>
      <c r="J8" s="83"/>
      <c r="K8" s="81"/>
      <c r="L8" s="81"/>
      <c r="M8" s="84"/>
      <c r="N8" s="84"/>
      <c r="O8" s="84"/>
      <c r="P8" s="84"/>
      <c r="Q8" s="84"/>
      <c r="R8" s="84"/>
      <c r="S8" s="85"/>
    </row>
    <row r="9" spans="1:19" ht="17.25" customHeight="1" x14ac:dyDescent="0.25">
      <c r="A9" s="86" t="s">
        <v>185</v>
      </c>
      <c r="B9" s="271" t="s">
        <v>186</v>
      </c>
      <c r="C9" s="271"/>
      <c r="D9" s="272"/>
      <c r="E9" s="89"/>
      <c r="F9" s="87"/>
      <c r="G9" s="89">
        <v>30</v>
      </c>
      <c r="H9" s="89">
        <v>3.62</v>
      </c>
      <c r="I9" s="89">
        <v>2.2000000000000002</v>
      </c>
      <c r="J9" s="89">
        <v>8.9</v>
      </c>
      <c r="K9" s="89">
        <v>70.2</v>
      </c>
      <c r="L9" s="89">
        <v>3.5999999999999997E-2</v>
      </c>
      <c r="M9" s="89">
        <v>3.5999999999999997E-2</v>
      </c>
      <c r="N9" s="89">
        <v>18.899999999999999</v>
      </c>
      <c r="O9" s="89">
        <v>0</v>
      </c>
      <c r="P9" s="89">
        <v>90</v>
      </c>
      <c r="Q9" s="89">
        <v>54</v>
      </c>
      <c r="R9" s="89">
        <v>4.95</v>
      </c>
      <c r="S9" s="224">
        <v>7.0000000000000007E-2</v>
      </c>
    </row>
    <row r="10" spans="1:19" ht="16.5" customHeight="1" x14ac:dyDescent="0.25">
      <c r="A10" s="92" t="s">
        <v>151</v>
      </c>
      <c r="B10" s="273" t="s">
        <v>152</v>
      </c>
      <c r="C10" s="273"/>
      <c r="D10" s="273"/>
      <c r="E10" s="112"/>
      <c r="F10" s="93"/>
      <c r="G10" s="112">
        <v>150</v>
      </c>
      <c r="H10" s="112">
        <v>4.79</v>
      </c>
      <c r="I10" s="112">
        <v>6.1</v>
      </c>
      <c r="J10" s="112">
        <v>25.68</v>
      </c>
      <c r="K10" s="112">
        <v>176.42</v>
      </c>
      <c r="L10" s="112">
        <v>0</v>
      </c>
      <c r="M10" s="112">
        <v>1</v>
      </c>
      <c r="N10" s="112">
        <v>0.03</v>
      </c>
      <c r="O10" s="112">
        <v>0.11</v>
      </c>
      <c r="P10" s="112">
        <v>97.6</v>
      </c>
      <c r="Q10" s="112">
        <v>105</v>
      </c>
      <c r="R10" s="112">
        <v>23</v>
      </c>
      <c r="S10" s="113">
        <v>0.33</v>
      </c>
    </row>
    <row r="11" spans="1:19" ht="16.5" customHeight="1" x14ac:dyDescent="0.25">
      <c r="A11" s="92" t="s">
        <v>279</v>
      </c>
      <c r="B11" s="273" t="s">
        <v>280</v>
      </c>
      <c r="C11" s="273"/>
      <c r="D11" s="273"/>
      <c r="E11" s="112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t="3" hidden="1" customHeight="1" x14ac:dyDescent="0.25">
      <c r="A12" s="92"/>
      <c r="B12" s="273"/>
      <c r="C12" s="273"/>
      <c r="D12" s="273"/>
      <c r="E12" s="112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7.25" customHeight="1" x14ac:dyDescent="0.25">
      <c r="A13" s="92" t="s">
        <v>281</v>
      </c>
      <c r="B13" s="273" t="s">
        <v>282</v>
      </c>
      <c r="C13" s="273"/>
      <c r="D13" s="273"/>
      <c r="E13" s="112"/>
      <c r="F13" s="93"/>
      <c r="G13" s="112">
        <v>20</v>
      </c>
      <c r="H13" s="112">
        <v>1.36</v>
      </c>
      <c r="I13" s="112">
        <v>0.26</v>
      </c>
      <c r="J13" s="112">
        <v>7.96</v>
      </c>
      <c r="K13" s="112">
        <v>39.6</v>
      </c>
      <c r="L13" s="112">
        <v>3.5999999999999997E-2</v>
      </c>
      <c r="M13" s="112">
        <v>0</v>
      </c>
      <c r="N13" s="112">
        <v>0</v>
      </c>
      <c r="O13" s="112">
        <v>0.28000000000000003</v>
      </c>
      <c r="P13" s="112">
        <v>9.4</v>
      </c>
      <c r="Q13" s="112">
        <v>31.4</v>
      </c>
      <c r="R13" s="112">
        <v>9.4</v>
      </c>
      <c r="S13" s="113">
        <v>0.78</v>
      </c>
    </row>
    <row r="14" spans="1:19" ht="18" customHeight="1" x14ac:dyDescent="0.25">
      <c r="A14" s="92" t="s">
        <v>124</v>
      </c>
      <c r="B14" s="273" t="s">
        <v>125</v>
      </c>
      <c r="C14" s="273"/>
      <c r="D14" s="273"/>
      <c r="E14" s="112"/>
      <c r="F14" s="93"/>
      <c r="G14" s="112">
        <v>200</v>
      </c>
      <c r="H14" s="112">
        <v>1.4</v>
      </c>
      <c r="I14" s="112">
        <v>1.6</v>
      </c>
      <c r="J14" s="112">
        <v>17.350000000000001</v>
      </c>
      <c r="K14" s="112">
        <v>89.32</v>
      </c>
      <c r="L14" s="112">
        <v>0.02</v>
      </c>
      <c r="M14" s="112">
        <v>0.65</v>
      </c>
      <c r="N14" s="112">
        <v>0.01</v>
      </c>
      <c r="O14" s="112">
        <v>0.05</v>
      </c>
      <c r="P14" s="112">
        <v>63.39</v>
      </c>
      <c r="Q14" s="112">
        <v>48.96</v>
      </c>
      <c r="R14" s="112">
        <v>11</v>
      </c>
      <c r="S14" s="113">
        <v>0.2</v>
      </c>
    </row>
    <row r="15" spans="1:19" hidden="1" x14ac:dyDescent="0.25">
      <c r="A15" s="92"/>
      <c r="B15" s="273" t="s">
        <v>24</v>
      </c>
      <c r="C15" s="273"/>
      <c r="D15" s="273"/>
      <c r="E15" s="112"/>
      <c r="F15" s="93"/>
      <c r="G15" s="112">
        <v>30</v>
      </c>
      <c r="H15" s="112" t="s">
        <v>25</v>
      </c>
      <c r="I15" s="112" t="s">
        <v>26</v>
      </c>
      <c r="J15" s="112" t="s">
        <v>27</v>
      </c>
      <c r="K15" s="112" t="s">
        <v>28</v>
      </c>
      <c r="L15" s="112" t="s">
        <v>29</v>
      </c>
      <c r="M15" s="112"/>
      <c r="N15" s="112"/>
      <c r="O15" s="112"/>
      <c r="P15" s="112" t="s">
        <v>30</v>
      </c>
      <c r="Q15" s="112" t="s">
        <v>31</v>
      </c>
      <c r="R15" s="112" t="s">
        <v>32</v>
      </c>
      <c r="S15" s="113" t="s">
        <v>33</v>
      </c>
    </row>
    <row r="16" spans="1:19" hidden="1" x14ac:dyDescent="0.25">
      <c r="A16" s="92"/>
      <c r="B16" s="273" t="s">
        <v>34</v>
      </c>
      <c r="C16" s="273"/>
      <c r="D16" s="273"/>
      <c r="E16" s="112"/>
      <c r="F16" s="93"/>
      <c r="G16" s="112">
        <v>30</v>
      </c>
      <c r="H16" s="112" t="s">
        <v>35</v>
      </c>
      <c r="I16" s="112" t="s">
        <v>36</v>
      </c>
      <c r="J16" s="112" t="s">
        <v>37</v>
      </c>
      <c r="K16" s="112" t="s">
        <v>38</v>
      </c>
      <c r="L16" s="112" t="s">
        <v>39</v>
      </c>
      <c r="M16" s="112"/>
      <c r="N16" s="112"/>
      <c r="O16" s="112"/>
      <c r="P16" s="112" t="s">
        <v>40</v>
      </c>
      <c r="Q16" s="112" t="s">
        <v>41</v>
      </c>
      <c r="R16" s="112" t="s">
        <v>22</v>
      </c>
      <c r="S16" s="113" t="s">
        <v>42</v>
      </c>
    </row>
    <row r="17" spans="1:19" hidden="1" x14ac:dyDescent="0.25">
      <c r="A17" s="92">
        <v>771</v>
      </c>
      <c r="B17" s="273" t="s">
        <v>43</v>
      </c>
      <c r="C17" s="273"/>
      <c r="D17" s="273"/>
      <c r="E17" s="112"/>
      <c r="F17" s="93"/>
      <c r="G17" s="112">
        <v>50</v>
      </c>
      <c r="H17" s="112">
        <v>5.2</v>
      </c>
      <c r="I17" s="112" t="s">
        <v>25</v>
      </c>
      <c r="J17" s="112" t="s">
        <v>45</v>
      </c>
      <c r="K17" s="112" t="s">
        <v>46</v>
      </c>
      <c r="L17" s="112" t="s">
        <v>47</v>
      </c>
      <c r="M17" s="112" t="s">
        <v>48</v>
      </c>
      <c r="N17" s="112"/>
      <c r="O17" s="112" t="s">
        <v>49</v>
      </c>
      <c r="P17" s="112" t="s">
        <v>50</v>
      </c>
      <c r="Q17" s="112" t="s">
        <v>51</v>
      </c>
      <c r="R17" s="112" t="s">
        <v>52</v>
      </c>
      <c r="S17" s="113" t="s">
        <v>53</v>
      </c>
    </row>
    <row r="18" spans="1:19" hidden="1" x14ac:dyDescent="0.25">
      <c r="A18" s="92"/>
      <c r="B18" s="273"/>
      <c r="C18" s="273"/>
      <c r="D18" s="273"/>
      <c r="E18" s="112"/>
      <c r="F18" s="93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3"/>
    </row>
    <row r="19" spans="1:19" ht="1.5" hidden="1" customHeight="1" x14ac:dyDescent="0.25">
      <c r="A19" s="92"/>
      <c r="B19" s="273"/>
      <c r="C19" s="273"/>
      <c r="D19" s="273"/>
      <c r="E19" s="112"/>
      <c r="F19" s="93"/>
      <c r="G19" s="112">
        <v>15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3"/>
    </row>
    <row r="20" spans="1:19" ht="0.75" hidden="1" customHeight="1" x14ac:dyDescent="0.25">
      <c r="A20" s="92"/>
      <c r="B20" s="273"/>
      <c r="C20" s="273"/>
      <c r="D20" s="273"/>
      <c r="E20" s="112"/>
      <c r="F20" s="93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3"/>
    </row>
    <row r="21" spans="1:19" ht="18" customHeight="1" thickBot="1" x14ac:dyDescent="0.3">
      <c r="A21" s="92" t="s">
        <v>204</v>
      </c>
      <c r="B21" s="273" t="s">
        <v>205</v>
      </c>
      <c r="C21" s="273"/>
      <c r="D21" s="273"/>
      <c r="E21" s="112"/>
      <c r="F21" s="93"/>
      <c r="G21" s="112">
        <v>100</v>
      </c>
      <c r="H21" s="112">
        <v>0.4</v>
      </c>
      <c r="I21" s="112">
        <v>0.4</v>
      </c>
      <c r="J21" s="112">
        <v>9.8000000000000007</v>
      </c>
      <c r="K21" s="112">
        <v>44</v>
      </c>
      <c r="L21" s="112">
        <v>0.03</v>
      </c>
      <c r="M21" s="112">
        <v>7</v>
      </c>
      <c r="N21" s="112">
        <v>0</v>
      </c>
      <c r="O21" s="112">
        <v>0.2</v>
      </c>
      <c r="P21" s="112">
        <v>16.100000000000001</v>
      </c>
      <c r="Q21" s="112">
        <v>11</v>
      </c>
      <c r="R21" s="112">
        <v>9</v>
      </c>
      <c r="S21" s="113">
        <v>2.21</v>
      </c>
    </row>
    <row r="22" spans="1:19" ht="0.75" hidden="1" customHeight="1" x14ac:dyDescent="0.25">
      <c r="A22" s="97"/>
      <c r="B22" s="275"/>
      <c r="C22" s="275"/>
      <c r="D22" s="275"/>
      <c r="E22" s="165"/>
      <c r="F22" s="98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</row>
    <row r="23" spans="1:19" ht="23.25" customHeight="1" thickBot="1" x14ac:dyDescent="0.3">
      <c r="A23" s="290" t="s">
        <v>175</v>
      </c>
      <c r="B23" s="279"/>
      <c r="C23" s="279"/>
      <c r="D23" s="279"/>
      <c r="E23" s="73"/>
      <c r="F23" s="103"/>
      <c r="G23" s="104">
        <f t="shared" ref="G23:S23" si="0">G9+G10+G11+G13+G14+G21</f>
        <v>520</v>
      </c>
      <c r="H23" s="104">
        <f t="shared" si="0"/>
        <v>13.09</v>
      </c>
      <c r="I23" s="104">
        <f t="shared" si="0"/>
        <v>10.72</v>
      </c>
      <c r="J23" s="104">
        <f t="shared" si="0"/>
        <v>79.53</v>
      </c>
      <c r="K23" s="104">
        <f t="shared" si="0"/>
        <v>466.34000000000003</v>
      </c>
      <c r="L23" s="104">
        <f t="shared" si="0"/>
        <v>0.14200000000000002</v>
      </c>
      <c r="M23" s="104">
        <f t="shared" si="0"/>
        <v>8.6859999999999999</v>
      </c>
      <c r="N23" s="104">
        <f t="shared" si="0"/>
        <v>18.940000000000001</v>
      </c>
      <c r="O23" s="104">
        <f t="shared" si="0"/>
        <v>0.8600000000000001</v>
      </c>
      <c r="P23" s="104">
        <f t="shared" si="0"/>
        <v>280.49</v>
      </c>
      <c r="Q23" s="104">
        <f t="shared" si="0"/>
        <v>263.36</v>
      </c>
      <c r="R23" s="104">
        <f t="shared" si="0"/>
        <v>60.15</v>
      </c>
      <c r="S23" s="105">
        <f t="shared" si="0"/>
        <v>3.8099999999999996</v>
      </c>
    </row>
    <row r="24" spans="1:19" ht="17.25" customHeight="1" x14ac:dyDescent="0.25">
      <c r="A24" s="131"/>
      <c r="B24" s="277"/>
      <c r="C24" s="277"/>
      <c r="D24" s="277"/>
      <c r="E24" s="340"/>
      <c r="F24" s="237"/>
      <c r="G24" s="238"/>
      <c r="H24" s="239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40"/>
    </row>
    <row r="25" spans="1:19" ht="2.25" customHeight="1" x14ac:dyDescent="0.25">
      <c r="A25" s="257"/>
      <c r="B25" s="277"/>
      <c r="C25" s="277"/>
      <c r="D25" s="278"/>
      <c r="E25" s="176"/>
      <c r="F25" s="132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258"/>
    </row>
    <row r="26" spans="1:19" ht="13.5" hidden="1" customHeight="1" x14ac:dyDescent="0.25">
      <c r="A26" s="257"/>
      <c r="B26" s="277"/>
      <c r="C26" s="277"/>
      <c r="D26" s="277"/>
      <c r="E26" s="176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258"/>
    </row>
    <row r="27" spans="1:19" ht="12.75" hidden="1" customHeight="1" x14ac:dyDescent="0.25">
      <c r="A27" s="257"/>
      <c r="B27" s="277"/>
      <c r="C27" s="277"/>
      <c r="D27" s="277"/>
      <c r="E27" s="176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58"/>
    </row>
    <row r="28" spans="1:19" ht="12.75" hidden="1" customHeight="1" x14ac:dyDescent="0.25">
      <c r="A28" s="257"/>
      <c r="B28" s="277"/>
      <c r="C28" s="277"/>
      <c r="D28" s="277"/>
      <c r="E28" s="176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258"/>
    </row>
    <row r="29" spans="1:19" ht="15" hidden="1" customHeight="1" x14ac:dyDescent="0.25">
      <c r="A29" s="257"/>
      <c r="B29" s="277"/>
      <c r="C29" s="277"/>
      <c r="D29" s="277"/>
      <c r="E29" s="176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258"/>
    </row>
    <row r="30" spans="1:19" hidden="1" x14ac:dyDescent="0.25">
      <c r="A30" s="257"/>
      <c r="B30" s="277"/>
      <c r="C30" s="277"/>
      <c r="D30" s="277"/>
      <c r="E30" s="176"/>
      <c r="F30" s="132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258"/>
    </row>
    <row r="31" spans="1:19" ht="0.75" hidden="1" customHeight="1" x14ac:dyDescent="0.25">
      <c r="A31" s="257"/>
      <c r="B31" s="277"/>
      <c r="C31" s="277"/>
      <c r="D31" s="277"/>
      <c r="E31" s="176"/>
      <c r="F31" s="132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258"/>
    </row>
    <row r="32" spans="1:19" ht="12.75" hidden="1" customHeight="1" x14ac:dyDescent="0.25">
      <c r="A32" s="257"/>
      <c r="B32" s="277"/>
      <c r="C32" s="277"/>
      <c r="D32" s="277"/>
      <c r="E32" s="176"/>
      <c r="F32" s="132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258"/>
    </row>
    <row r="33" spans="1:19" ht="14.25" hidden="1" customHeight="1" x14ac:dyDescent="0.25">
      <c r="A33" s="257"/>
      <c r="B33" s="277"/>
      <c r="C33" s="277"/>
      <c r="D33" s="277"/>
      <c r="E33" s="176"/>
      <c r="F33" s="132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258"/>
    </row>
    <row r="34" spans="1:19" ht="0.75" hidden="1" customHeight="1" x14ac:dyDescent="0.25">
      <c r="A34" s="131"/>
      <c r="B34" s="277"/>
      <c r="C34" s="277"/>
      <c r="D34" s="277"/>
      <c r="E34" s="176"/>
      <c r="F34" s="132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40"/>
    </row>
    <row r="35" spans="1:19" hidden="1" x14ac:dyDescent="0.25">
      <c r="A35" s="131"/>
      <c r="B35" s="277"/>
      <c r="C35" s="277"/>
      <c r="D35" s="277"/>
      <c r="E35" s="176"/>
      <c r="F35" s="132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40"/>
    </row>
    <row r="36" spans="1:19" ht="12.75" hidden="1" customHeight="1" x14ac:dyDescent="0.25">
      <c r="A36" s="131"/>
      <c r="B36" s="277"/>
      <c r="C36" s="277"/>
      <c r="D36" s="277"/>
      <c r="E36" s="176"/>
      <c r="F36" s="132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40"/>
    </row>
    <row r="37" spans="1:19" hidden="1" x14ac:dyDescent="0.25">
      <c r="A37" s="131"/>
      <c r="B37" s="277"/>
      <c r="C37" s="277"/>
      <c r="D37" s="277"/>
      <c r="E37" s="176"/>
      <c r="F37" s="132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40"/>
    </row>
    <row r="38" spans="1:19" hidden="1" x14ac:dyDescent="0.25">
      <c r="A38" s="131"/>
      <c r="B38" s="277"/>
      <c r="C38" s="277"/>
      <c r="D38" s="277"/>
      <c r="E38" s="176"/>
      <c r="F38" s="132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40"/>
    </row>
    <row r="39" spans="1:19" hidden="1" x14ac:dyDescent="0.25">
      <c r="A39" s="131"/>
      <c r="B39" s="277"/>
      <c r="C39" s="277"/>
      <c r="D39" s="277"/>
      <c r="E39" s="176"/>
      <c r="F39" s="132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40"/>
    </row>
    <row r="40" spans="1:19" ht="0.75" hidden="1" customHeight="1" x14ac:dyDescent="0.25">
      <c r="A40" s="131"/>
      <c r="B40" s="277"/>
      <c r="C40" s="277"/>
      <c r="D40" s="277"/>
      <c r="E40" s="176"/>
      <c r="F40" s="132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40"/>
    </row>
    <row r="41" spans="1:19" ht="15.75" hidden="1" customHeight="1" x14ac:dyDescent="0.25">
      <c r="A41" s="131"/>
      <c r="B41" s="277"/>
      <c r="C41" s="277"/>
      <c r="D41" s="277"/>
      <c r="E41" s="176"/>
      <c r="F41" s="132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40"/>
    </row>
    <row r="42" spans="1:19" ht="12.75" customHeight="1" thickBot="1" x14ac:dyDescent="0.3">
      <c r="A42" s="71"/>
      <c r="B42" s="282"/>
      <c r="C42" s="282"/>
      <c r="D42" s="282"/>
      <c r="E42" s="106"/>
      <c r="F42" s="107"/>
      <c r="G42" s="260" t="s">
        <v>178</v>
      </c>
      <c r="H42" s="107"/>
      <c r="I42" s="107"/>
      <c r="J42" s="108"/>
      <c r="K42" s="108"/>
      <c r="L42" s="108"/>
      <c r="M42" s="108"/>
      <c r="N42" s="108"/>
      <c r="O42" s="108"/>
      <c r="P42" s="108"/>
      <c r="Q42" s="108"/>
      <c r="R42" s="108"/>
      <c r="S42" s="109" t="s">
        <v>80</v>
      </c>
    </row>
    <row r="43" spans="1:19" ht="1.5" hidden="1" customHeight="1" x14ac:dyDescent="0.25">
      <c r="A43" s="111"/>
      <c r="B43" s="271"/>
      <c r="C43" s="271"/>
      <c r="D43" s="271"/>
      <c r="E43" s="89"/>
      <c r="F43" s="87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1"/>
    </row>
    <row r="44" spans="1:19" ht="16.5" customHeight="1" x14ac:dyDescent="0.25">
      <c r="A44" s="92" t="s">
        <v>158</v>
      </c>
      <c r="B44" s="273" t="s">
        <v>261</v>
      </c>
      <c r="C44" s="273"/>
      <c r="D44" s="273"/>
      <c r="E44" s="112"/>
      <c r="F44" s="93"/>
      <c r="G44" s="112">
        <v>200</v>
      </c>
      <c r="H44" s="112">
        <v>2.15</v>
      </c>
      <c r="I44" s="112">
        <v>2.27</v>
      </c>
      <c r="J44" s="112">
        <v>13.97</v>
      </c>
      <c r="K44" s="112">
        <v>94.6</v>
      </c>
      <c r="L44" s="112">
        <v>0.09</v>
      </c>
      <c r="M44" s="112">
        <v>6.6</v>
      </c>
      <c r="N44" s="112">
        <v>0</v>
      </c>
      <c r="O44" s="112">
        <v>0.32</v>
      </c>
      <c r="P44" s="112">
        <v>23.36</v>
      </c>
      <c r="Q44" s="112">
        <v>54.06</v>
      </c>
      <c r="R44" s="112">
        <v>21.82</v>
      </c>
      <c r="S44" s="113">
        <v>0.9</v>
      </c>
    </row>
    <row r="45" spans="1:19" ht="18" customHeight="1" x14ac:dyDescent="0.25">
      <c r="A45" s="92" t="s">
        <v>134</v>
      </c>
      <c r="B45" s="273" t="s">
        <v>133</v>
      </c>
      <c r="C45" s="273"/>
      <c r="D45" s="273"/>
      <c r="E45" s="112"/>
      <c r="F45" s="93"/>
      <c r="G45" s="112">
        <v>90</v>
      </c>
      <c r="H45" s="112">
        <v>23.42</v>
      </c>
      <c r="I45" s="112">
        <v>23.42</v>
      </c>
      <c r="J45" s="112">
        <v>1.25</v>
      </c>
      <c r="K45" s="112">
        <v>311.97000000000003</v>
      </c>
      <c r="L45" s="112">
        <v>8.5000000000000006E-2</v>
      </c>
      <c r="M45" s="112">
        <v>1.1599999999999999</v>
      </c>
      <c r="N45" s="112">
        <v>0.16</v>
      </c>
      <c r="O45" s="112">
        <v>0.67</v>
      </c>
      <c r="P45" s="112">
        <v>23.25</v>
      </c>
      <c r="Q45" s="112">
        <v>203.78</v>
      </c>
      <c r="R45" s="112">
        <v>23.34</v>
      </c>
      <c r="S45" s="113">
        <v>1.98</v>
      </c>
    </row>
    <row r="46" spans="1:19" ht="16.5" customHeight="1" x14ac:dyDescent="0.25">
      <c r="A46" s="92" t="s">
        <v>221</v>
      </c>
      <c r="B46" s="273" t="s">
        <v>222</v>
      </c>
      <c r="C46" s="273"/>
      <c r="D46" s="273"/>
      <c r="E46" s="178"/>
      <c r="F46" s="93"/>
      <c r="G46" s="112">
        <v>150</v>
      </c>
      <c r="H46" s="112">
        <v>3.2</v>
      </c>
      <c r="I46" s="112">
        <v>6.06</v>
      </c>
      <c r="J46" s="112">
        <v>23.3</v>
      </c>
      <c r="K46" s="112">
        <v>160.46</v>
      </c>
      <c r="L46" s="112">
        <v>1.35</v>
      </c>
      <c r="M46" s="112">
        <v>5.39</v>
      </c>
      <c r="N46" s="112">
        <v>4.4999999999999998E-2</v>
      </c>
      <c r="O46" s="112">
        <v>0.18</v>
      </c>
      <c r="P46" s="112">
        <v>39.96</v>
      </c>
      <c r="Q46" s="112">
        <v>88.05</v>
      </c>
      <c r="R46" s="112">
        <v>27.83</v>
      </c>
      <c r="S46" s="113">
        <v>1.01</v>
      </c>
    </row>
    <row r="47" spans="1:19" ht="18" customHeight="1" x14ac:dyDescent="0.25">
      <c r="A47" s="92" t="s">
        <v>262</v>
      </c>
      <c r="B47" s="273" t="s">
        <v>263</v>
      </c>
      <c r="C47" s="273"/>
      <c r="D47" s="273"/>
      <c r="E47" s="178"/>
      <c r="F47" s="93"/>
      <c r="G47" s="112">
        <v>60</v>
      </c>
      <c r="H47" s="112">
        <v>0.78</v>
      </c>
      <c r="I47" s="112">
        <v>2.58</v>
      </c>
      <c r="J47" s="112">
        <v>2.58</v>
      </c>
      <c r="K47" s="112">
        <v>36</v>
      </c>
      <c r="L47" s="112">
        <v>1.7999999999999999E-2</v>
      </c>
      <c r="M47" s="112">
        <v>4.26</v>
      </c>
      <c r="N47" s="112">
        <v>0</v>
      </c>
      <c r="O47" s="112">
        <v>1.44</v>
      </c>
      <c r="P47" s="112">
        <v>17.34</v>
      </c>
      <c r="Q47" s="112">
        <v>17.52</v>
      </c>
      <c r="R47" s="112">
        <v>9.42</v>
      </c>
      <c r="S47" s="113">
        <v>0.43</v>
      </c>
    </row>
    <row r="48" spans="1:19" ht="18" customHeight="1" x14ac:dyDescent="0.25">
      <c r="A48" s="92" t="s">
        <v>201</v>
      </c>
      <c r="B48" s="273" t="s">
        <v>112</v>
      </c>
      <c r="C48" s="273"/>
      <c r="D48" s="273"/>
      <c r="E48" s="112"/>
      <c r="F48" s="93"/>
      <c r="G48" s="112">
        <v>200</v>
      </c>
      <c r="H48" s="112">
        <v>0.1</v>
      </c>
      <c r="I48" s="112">
        <v>0.04</v>
      </c>
      <c r="J48" s="112">
        <v>9.9</v>
      </c>
      <c r="K48" s="112">
        <v>41</v>
      </c>
      <c r="L48" s="112">
        <v>0</v>
      </c>
      <c r="M48" s="112">
        <v>3</v>
      </c>
      <c r="N48" s="112">
        <v>0</v>
      </c>
      <c r="O48" s="112">
        <v>0.2</v>
      </c>
      <c r="P48" s="112">
        <v>3.4</v>
      </c>
      <c r="Q48" s="112">
        <v>2.2000000000000002</v>
      </c>
      <c r="R48" s="112">
        <v>3</v>
      </c>
      <c r="S48" s="113">
        <v>0.18</v>
      </c>
    </row>
    <row r="49" spans="1:19" ht="18" customHeight="1" x14ac:dyDescent="0.25">
      <c r="A49" s="92" t="s">
        <v>279</v>
      </c>
      <c r="B49" s="273" t="s">
        <v>280</v>
      </c>
      <c r="C49" s="273"/>
      <c r="D49" s="273"/>
      <c r="E49" s="112"/>
      <c r="F49" s="93"/>
      <c r="G49" s="112">
        <v>30</v>
      </c>
      <c r="H49" s="112">
        <v>2.2799999999999998</v>
      </c>
      <c r="I49" s="112">
        <v>0.24</v>
      </c>
      <c r="J49" s="112">
        <v>14.76</v>
      </c>
      <c r="K49" s="112">
        <v>70.2</v>
      </c>
      <c r="L49" s="112">
        <v>3.3000000000000002E-2</v>
      </c>
      <c r="M49" s="112">
        <v>0</v>
      </c>
      <c r="N49" s="112">
        <v>0</v>
      </c>
      <c r="O49" s="112">
        <v>0.33</v>
      </c>
      <c r="P49" s="112">
        <v>6</v>
      </c>
      <c r="Q49" s="112">
        <v>19.5</v>
      </c>
      <c r="R49" s="112">
        <v>4.2</v>
      </c>
      <c r="S49" s="113">
        <v>0.33</v>
      </c>
    </row>
    <row r="50" spans="1:19" ht="17.25" customHeight="1" thickBot="1" x14ac:dyDescent="0.3">
      <c r="A50" s="92" t="s">
        <v>281</v>
      </c>
      <c r="B50" s="273" t="s">
        <v>282</v>
      </c>
      <c r="C50" s="273"/>
      <c r="D50" s="273"/>
      <c r="E50" s="112"/>
      <c r="F50" s="93"/>
      <c r="G50" s="112">
        <v>20</v>
      </c>
      <c r="H50" s="112">
        <v>1.36</v>
      </c>
      <c r="I50" s="112">
        <v>0.26</v>
      </c>
      <c r="J50" s="112">
        <v>7.96</v>
      </c>
      <c r="K50" s="112">
        <v>39.6</v>
      </c>
      <c r="L50" s="112">
        <v>3.5999999999999997E-2</v>
      </c>
      <c r="M50" s="112">
        <v>0</v>
      </c>
      <c r="N50" s="112">
        <v>0</v>
      </c>
      <c r="O50" s="112">
        <v>0.28000000000000003</v>
      </c>
      <c r="P50" s="112">
        <v>9.4</v>
      </c>
      <c r="Q50" s="112">
        <v>31.4</v>
      </c>
      <c r="R50" s="112">
        <v>9.4</v>
      </c>
      <c r="S50" s="113">
        <v>0.78</v>
      </c>
    </row>
    <row r="51" spans="1:19" ht="0.75" hidden="1" customHeight="1" x14ac:dyDescent="0.25">
      <c r="A51" s="110"/>
      <c r="B51" s="273"/>
      <c r="C51" s="273"/>
      <c r="D51" s="273"/>
      <c r="E51" s="112"/>
      <c r="F51" s="93"/>
      <c r="G51" s="95" t="s">
        <v>57</v>
      </c>
      <c r="H51" s="95" t="s">
        <v>20</v>
      </c>
      <c r="I51" s="95" t="s">
        <v>58</v>
      </c>
      <c r="J51" s="95" t="s">
        <v>44</v>
      </c>
      <c r="K51" s="95" t="s">
        <v>59</v>
      </c>
      <c r="L51" s="95" t="s">
        <v>60</v>
      </c>
      <c r="M51" s="95" t="s">
        <v>54</v>
      </c>
      <c r="N51" s="95" t="s">
        <v>61</v>
      </c>
      <c r="O51" s="95" t="s">
        <v>49</v>
      </c>
      <c r="P51" s="95" t="s">
        <v>33</v>
      </c>
      <c r="Q51" s="95" t="s">
        <v>62</v>
      </c>
      <c r="R51" s="95" t="s">
        <v>63</v>
      </c>
      <c r="S51" s="96" t="s">
        <v>21</v>
      </c>
    </row>
    <row r="52" spans="1:19" ht="0.75" hidden="1" customHeight="1" x14ac:dyDescent="0.25">
      <c r="A52" s="110"/>
      <c r="B52" s="273"/>
      <c r="C52" s="273"/>
      <c r="D52" s="273"/>
      <c r="E52" s="112"/>
      <c r="F52" s="93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6"/>
    </row>
    <row r="53" spans="1:19" ht="15.75" hidden="1" thickBot="1" x14ac:dyDescent="0.3">
      <c r="A53" s="97"/>
      <c r="B53" s="275"/>
      <c r="C53" s="275"/>
      <c r="D53" s="275"/>
      <c r="E53" s="165"/>
      <c r="F53" s="98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1"/>
    </row>
    <row r="54" spans="1:19" ht="24" customHeight="1" thickBot="1" x14ac:dyDescent="0.3">
      <c r="A54" s="290" t="s">
        <v>176</v>
      </c>
      <c r="B54" s="279"/>
      <c r="C54" s="279"/>
      <c r="D54" s="279"/>
      <c r="E54" s="73"/>
      <c r="F54" s="103"/>
      <c r="G54" s="104">
        <f t="shared" ref="G54:S54" si="1">G44+G45+G46+G47+G48+G49+G50</f>
        <v>750</v>
      </c>
      <c r="H54" s="104">
        <f t="shared" si="1"/>
        <v>33.290000000000006</v>
      </c>
      <c r="I54" s="104">
        <f t="shared" si="1"/>
        <v>34.869999999999997</v>
      </c>
      <c r="J54" s="104">
        <f t="shared" si="1"/>
        <v>73.72</v>
      </c>
      <c r="K54" s="104">
        <f t="shared" si="1"/>
        <v>753.83000000000015</v>
      </c>
      <c r="L54" s="104">
        <f t="shared" si="1"/>
        <v>1.6120000000000001</v>
      </c>
      <c r="M54" s="104">
        <f t="shared" si="1"/>
        <v>20.409999999999997</v>
      </c>
      <c r="N54" s="104">
        <f t="shared" si="1"/>
        <v>0.20500000000000002</v>
      </c>
      <c r="O54" s="104">
        <f t="shared" si="1"/>
        <v>3.42</v>
      </c>
      <c r="P54" s="104">
        <f t="shared" si="1"/>
        <v>122.71000000000001</v>
      </c>
      <c r="Q54" s="104">
        <f t="shared" si="1"/>
        <v>416.51</v>
      </c>
      <c r="R54" s="104">
        <f t="shared" si="1"/>
        <v>99.01</v>
      </c>
      <c r="S54" s="105">
        <f t="shared" si="1"/>
        <v>5.6099999999999994</v>
      </c>
    </row>
    <row r="55" spans="1:19" ht="3.75" hidden="1" customHeight="1" x14ac:dyDescent="0.25">
      <c r="A55" s="114"/>
      <c r="B55" s="284"/>
      <c r="C55" s="284"/>
      <c r="D55" s="284"/>
      <c r="E55" s="134"/>
      <c r="F55" s="115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8"/>
    </row>
    <row r="56" spans="1:19" ht="7.5" customHeight="1" x14ac:dyDescent="0.25">
      <c r="A56" s="241"/>
      <c r="B56" s="286"/>
      <c r="C56" s="286"/>
      <c r="D56" s="286"/>
      <c r="E56" s="350"/>
      <c r="F56" s="242"/>
      <c r="G56" s="243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5"/>
    </row>
    <row r="57" spans="1:19" ht="1.5" hidden="1" customHeight="1" x14ac:dyDescent="0.25">
      <c r="A57" s="257"/>
      <c r="B57" s="277"/>
      <c r="C57" s="277"/>
      <c r="D57" s="277"/>
      <c r="E57" s="176"/>
      <c r="F57" s="13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258"/>
    </row>
    <row r="58" spans="1:19" ht="0.75" hidden="1" customHeight="1" x14ac:dyDescent="0.25">
      <c r="A58" s="257"/>
      <c r="B58" s="277"/>
      <c r="C58" s="277"/>
      <c r="D58" s="277"/>
      <c r="E58" s="176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258"/>
    </row>
    <row r="59" spans="1:19" ht="12.75" hidden="1" customHeight="1" x14ac:dyDescent="0.25">
      <c r="A59" s="257"/>
      <c r="B59" s="277"/>
      <c r="C59" s="277"/>
      <c r="D59" s="277"/>
      <c r="E59" s="176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258"/>
    </row>
    <row r="60" spans="1:19" ht="15" hidden="1" customHeight="1" x14ac:dyDescent="0.25">
      <c r="A60" s="257"/>
      <c r="B60" s="277"/>
      <c r="C60" s="277"/>
      <c r="D60" s="277"/>
      <c r="E60" s="176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258"/>
    </row>
    <row r="61" spans="1:19" hidden="1" x14ac:dyDescent="0.25">
      <c r="A61" s="257"/>
      <c r="B61" s="277"/>
      <c r="C61" s="277"/>
      <c r="D61" s="277"/>
      <c r="E61" s="176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258"/>
    </row>
    <row r="62" spans="1:19" hidden="1" x14ac:dyDescent="0.25">
      <c r="A62" s="257"/>
      <c r="B62" s="277"/>
      <c r="C62" s="277"/>
      <c r="D62" s="277"/>
      <c r="E62" s="176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258"/>
    </row>
    <row r="63" spans="1:19" ht="12.75" hidden="1" customHeight="1" x14ac:dyDescent="0.25">
      <c r="A63" s="257"/>
      <c r="B63" s="277"/>
      <c r="C63" s="277"/>
      <c r="D63" s="277"/>
      <c r="E63" s="176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258"/>
    </row>
    <row r="64" spans="1:19" ht="12.75" hidden="1" customHeight="1" x14ac:dyDescent="0.25">
      <c r="A64" s="257"/>
      <c r="B64" s="277"/>
      <c r="C64" s="277"/>
      <c r="D64" s="277"/>
      <c r="E64" s="176"/>
      <c r="F64" s="132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258"/>
    </row>
    <row r="65" spans="1:19" ht="13.5" hidden="1" customHeight="1" x14ac:dyDescent="0.25">
      <c r="A65" s="257"/>
      <c r="B65" s="277"/>
      <c r="C65" s="277"/>
      <c r="D65" s="277"/>
      <c r="E65" s="176"/>
      <c r="F65" s="132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258"/>
    </row>
    <row r="66" spans="1:19" ht="13.5" hidden="1" customHeight="1" x14ac:dyDescent="0.25">
      <c r="A66" s="257"/>
      <c r="B66" s="277"/>
      <c r="C66" s="277"/>
      <c r="D66" s="277"/>
      <c r="E66" s="176"/>
      <c r="F66" s="132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258"/>
    </row>
    <row r="67" spans="1:19" ht="13.5" hidden="1" customHeight="1" x14ac:dyDescent="0.25">
      <c r="A67" s="257"/>
      <c r="B67" s="277"/>
      <c r="C67" s="277"/>
      <c r="D67" s="277"/>
      <c r="E67" s="176"/>
      <c r="F67" s="132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258"/>
    </row>
    <row r="68" spans="1:19" ht="15.75" hidden="1" customHeight="1" x14ac:dyDescent="0.25">
      <c r="A68" s="131"/>
      <c r="B68" s="277"/>
      <c r="C68" s="277"/>
      <c r="D68" s="277"/>
      <c r="E68" s="176"/>
      <c r="F68" s="132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40"/>
    </row>
    <row r="69" spans="1:19" ht="2.25" hidden="1" customHeight="1" x14ac:dyDescent="0.25">
      <c r="A69" s="346"/>
      <c r="B69" s="288"/>
      <c r="C69" s="288"/>
      <c r="D69" s="288"/>
      <c r="E69" s="134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347"/>
    </row>
    <row r="70" spans="1:19" ht="24" customHeight="1" thickBot="1" x14ac:dyDescent="0.3">
      <c r="A70" s="348"/>
      <c r="B70" s="345"/>
      <c r="C70" s="345"/>
      <c r="D70" s="345"/>
      <c r="E70" s="363"/>
      <c r="F70" s="343"/>
      <c r="G70" s="344" t="s">
        <v>173</v>
      </c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9"/>
    </row>
    <row r="71" spans="1:19" ht="17.25" customHeight="1" x14ac:dyDescent="0.25">
      <c r="A71" s="86" t="s">
        <v>130</v>
      </c>
      <c r="B71" s="271" t="s">
        <v>85</v>
      </c>
      <c r="C71" s="271"/>
      <c r="D71" s="271"/>
      <c r="E71" s="89"/>
      <c r="F71" s="87"/>
      <c r="G71" s="89">
        <v>200</v>
      </c>
      <c r="H71" s="89">
        <v>1.4</v>
      </c>
      <c r="I71" s="89">
        <v>1.6</v>
      </c>
      <c r="J71" s="89">
        <v>17.39</v>
      </c>
      <c r="K71" s="89">
        <v>89.55</v>
      </c>
      <c r="L71" s="89">
        <v>1.2999999999999999E-2</v>
      </c>
      <c r="M71" s="89">
        <v>0.61</v>
      </c>
      <c r="N71" s="89">
        <v>1.2999999999999999E-2</v>
      </c>
      <c r="O71" s="89">
        <v>0</v>
      </c>
      <c r="P71" s="89">
        <v>58.8</v>
      </c>
      <c r="Q71" s="89">
        <v>43.6</v>
      </c>
      <c r="R71" s="89">
        <v>7.73</v>
      </c>
      <c r="S71" s="224">
        <v>0.25</v>
      </c>
    </row>
    <row r="72" spans="1:19" hidden="1" x14ac:dyDescent="0.25">
      <c r="A72" s="92"/>
      <c r="B72" s="273"/>
      <c r="C72" s="273"/>
      <c r="D72" s="273"/>
      <c r="E72" s="112"/>
      <c r="F72" s="93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3"/>
    </row>
    <row r="73" spans="1:19" ht="18" customHeight="1" thickBot="1" x14ac:dyDescent="0.3">
      <c r="A73" s="92" t="s">
        <v>164</v>
      </c>
      <c r="B73" s="273" t="s">
        <v>165</v>
      </c>
      <c r="C73" s="273"/>
      <c r="D73" s="273"/>
      <c r="E73" s="112"/>
      <c r="F73" s="93"/>
      <c r="G73" s="112">
        <v>150</v>
      </c>
      <c r="H73" s="112">
        <v>23.98</v>
      </c>
      <c r="I73" s="112">
        <v>7.24</v>
      </c>
      <c r="J73" s="112">
        <v>24.52</v>
      </c>
      <c r="K73" s="112">
        <v>259.2</v>
      </c>
      <c r="L73" s="112">
        <v>0.08</v>
      </c>
      <c r="M73" s="112">
        <v>0.3</v>
      </c>
      <c r="N73" s="112">
        <v>9.5000000000000001E-2</v>
      </c>
      <c r="O73" s="112">
        <v>0.48</v>
      </c>
      <c r="P73" s="112">
        <v>198.25</v>
      </c>
      <c r="Q73" s="112">
        <v>285.10000000000002</v>
      </c>
      <c r="R73" s="112">
        <v>30.09</v>
      </c>
      <c r="S73" s="113">
        <v>0.9</v>
      </c>
    </row>
    <row r="74" spans="1:19" ht="0.75" hidden="1" customHeight="1" thickBot="1" x14ac:dyDescent="0.3">
      <c r="A74" s="92"/>
      <c r="B74" s="273"/>
      <c r="C74" s="273"/>
      <c r="D74" s="273"/>
      <c r="E74" s="112"/>
      <c r="F74" s="93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3"/>
    </row>
    <row r="75" spans="1:19" ht="5.25" hidden="1" customHeight="1" thickBot="1" x14ac:dyDescent="0.3">
      <c r="A75" s="92"/>
      <c r="B75" s="93"/>
      <c r="C75" s="93"/>
      <c r="D75" s="93"/>
      <c r="E75" s="112"/>
      <c r="F75" s="93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6"/>
    </row>
    <row r="76" spans="1:19" ht="15.75" hidden="1" thickBot="1" x14ac:dyDescent="0.3">
      <c r="A76" s="92"/>
      <c r="B76" s="93"/>
      <c r="C76" s="93"/>
      <c r="D76" s="93"/>
      <c r="E76" s="112"/>
      <c r="F76" s="93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6"/>
    </row>
    <row r="77" spans="1:19" ht="15.75" hidden="1" thickBot="1" x14ac:dyDescent="0.3">
      <c r="A77" s="92"/>
      <c r="B77" s="93"/>
      <c r="C77" s="93"/>
      <c r="D77" s="93"/>
      <c r="E77" s="112"/>
      <c r="F77" s="93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6"/>
    </row>
    <row r="78" spans="1:19" ht="15.75" hidden="1" thickBot="1" x14ac:dyDescent="0.3">
      <c r="A78" s="119"/>
      <c r="B78" s="98"/>
      <c r="C78" s="98"/>
      <c r="D78" s="98"/>
      <c r="E78" s="165"/>
      <c r="F78" s="98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1"/>
    </row>
    <row r="79" spans="1:19" ht="15.75" hidden="1" thickBot="1" x14ac:dyDescent="0.3">
      <c r="A79" s="119"/>
      <c r="B79" s="98"/>
      <c r="C79" s="98"/>
      <c r="D79" s="98"/>
      <c r="E79" s="165"/>
      <c r="F79" s="98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1"/>
    </row>
    <row r="80" spans="1:19" ht="15.75" hidden="1" thickBot="1" x14ac:dyDescent="0.3">
      <c r="A80" s="119"/>
      <c r="B80" s="98"/>
      <c r="C80" s="98"/>
      <c r="D80" s="98"/>
      <c r="E80" s="165"/>
      <c r="F80" s="98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1"/>
    </row>
    <row r="81" spans="1:19" ht="15.75" hidden="1" thickBot="1" x14ac:dyDescent="0.3">
      <c r="A81" s="119"/>
      <c r="B81" s="98"/>
      <c r="C81" s="98"/>
      <c r="D81" s="98"/>
      <c r="E81" s="165"/>
      <c r="F81" s="98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1"/>
    </row>
    <row r="82" spans="1:19" ht="24" customHeight="1" thickBot="1" x14ac:dyDescent="0.3">
      <c r="A82" s="290" t="s">
        <v>177</v>
      </c>
      <c r="B82" s="81"/>
      <c r="C82" s="81"/>
      <c r="D82" s="81"/>
      <c r="E82" s="73"/>
      <c r="F82" s="103"/>
      <c r="G82" s="104">
        <f t="shared" ref="G82:S82" si="2">G71+G73+G74</f>
        <v>350</v>
      </c>
      <c r="H82" s="104">
        <f t="shared" si="2"/>
        <v>25.38</v>
      </c>
      <c r="I82" s="104">
        <f t="shared" si="2"/>
        <v>8.84</v>
      </c>
      <c r="J82" s="104">
        <f t="shared" si="2"/>
        <v>41.91</v>
      </c>
      <c r="K82" s="104">
        <f t="shared" si="2"/>
        <v>348.75</v>
      </c>
      <c r="L82" s="104">
        <f t="shared" si="2"/>
        <v>9.2999999999999999E-2</v>
      </c>
      <c r="M82" s="104">
        <f t="shared" si="2"/>
        <v>0.90999999999999992</v>
      </c>
      <c r="N82" s="104">
        <f t="shared" si="2"/>
        <v>0.108</v>
      </c>
      <c r="O82" s="104">
        <f t="shared" si="2"/>
        <v>0.48</v>
      </c>
      <c r="P82" s="104">
        <f t="shared" si="2"/>
        <v>257.05</v>
      </c>
      <c r="Q82" s="104">
        <f t="shared" si="2"/>
        <v>328.70000000000005</v>
      </c>
      <c r="R82" s="104">
        <f t="shared" si="2"/>
        <v>37.82</v>
      </c>
      <c r="S82" s="105">
        <f t="shared" si="2"/>
        <v>1.1499999999999999</v>
      </c>
    </row>
    <row r="83" spans="1:19" ht="28.5" customHeight="1" thickBot="1" x14ac:dyDescent="0.3">
      <c r="A83" s="386" t="s">
        <v>174</v>
      </c>
      <c r="B83" s="387"/>
      <c r="C83" s="387"/>
      <c r="D83" s="387"/>
      <c r="E83" s="387"/>
      <c r="F83" s="387"/>
      <c r="G83" s="379">
        <f t="shared" ref="G83:S83" si="3">G23+G54+G82</f>
        <v>1620</v>
      </c>
      <c r="H83" s="379">
        <f t="shared" si="3"/>
        <v>71.760000000000005</v>
      </c>
      <c r="I83" s="379">
        <f t="shared" si="3"/>
        <v>54.429999999999993</v>
      </c>
      <c r="J83" s="379">
        <f t="shared" si="3"/>
        <v>195.16</v>
      </c>
      <c r="K83" s="379">
        <f t="shared" si="3"/>
        <v>1568.92</v>
      </c>
      <c r="L83" s="379">
        <f t="shared" si="3"/>
        <v>1.847</v>
      </c>
      <c r="M83" s="379">
        <f t="shared" si="3"/>
        <v>30.005999999999997</v>
      </c>
      <c r="N83" s="379">
        <f t="shared" si="3"/>
        <v>19.253</v>
      </c>
      <c r="O83" s="379">
        <f t="shared" si="3"/>
        <v>4.76</v>
      </c>
      <c r="P83" s="379">
        <f t="shared" si="3"/>
        <v>660.25</v>
      </c>
      <c r="Q83" s="379">
        <f t="shared" si="3"/>
        <v>1008.57</v>
      </c>
      <c r="R83" s="379">
        <f t="shared" si="3"/>
        <v>196.98</v>
      </c>
      <c r="S83" s="380">
        <f t="shared" si="3"/>
        <v>10.569999999999999</v>
      </c>
    </row>
    <row r="84" spans="1:19" ht="30.75" customHeight="1" thickBot="1" x14ac:dyDescent="0.3">
      <c r="A84" s="376" t="s">
        <v>184</v>
      </c>
      <c r="B84" s="375"/>
      <c r="C84" s="375"/>
      <c r="D84" s="375"/>
      <c r="E84" s="375"/>
      <c r="F84" s="375"/>
      <c r="G84" s="377">
        <v>1581.5</v>
      </c>
      <c r="H84" s="377">
        <v>55.92</v>
      </c>
      <c r="I84" s="377">
        <v>53.64</v>
      </c>
      <c r="J84" s="400">
        <v>208.37</v>
      </c>
      <c r="K84" s="400">
        <v>1554.67</v>
      </c>
      <c r="L84" s="377">
        <v>1.365</v>
      </c>
      <c r="M84" s="377">
        <v>48.74</v>
      </c>
      <c r="N84" s="397">
        <v>74.83</v>
      </c>
      <c r="O84" s="377">
        <v>7.86</v>
      </c>
      <c r="P84" s="377">
        <v>533.19000000000005</v>
      </c>
      <c r="Q84" s="400">
        <v>924.77</v>
      </c>
      <c r="R84" s="400">
        <v>222.74</v>
      </c>
      <c r="S84" s="378">
        <v>13.47</v>
      </c>
    </row>
  </sheetData>
  <pageMargins left="0" right="0.19685039370078741" top="0" bottom="0" header="0" footer="0.19685039370078741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workbookViewId="0">
      <selection activeCell="G78" sqref="G78"/>
    </sheetView>
  </sheetViews>
  <sheetFormatPr defaultRowHeight="15" x14ac:dyDescent="0.25"/>
  <cols>
    <col min="1" max="1" width="6.85546875" style="3" customWidth="1"/>
    <col min="2" max="3" width="9.140625" style="3"/>
    <col min="4" max="4" width="12.140625" style="3" customWidth="1"/>
    <col min="5" max="5" width="16.85546875" style="3" customWidth="1"/>
    <col min="6" max="6" width="0.42578125" style="3" hidden="1" customWidth="1"/>
    <col min="7" max="8" width="7.42578125" style="3" customWidth="1"/>
    <col min="9" max="9" width="7" style="3" customWidth="1"/>
    <col min="10" max="10" width="7.28515625" style="3" customWidth="1"/>
    <col min="11" max="11" width="8.28515625" style="3" customWidth="1"/>
    <col min="12" max="12" width="6.85546875" style="3" customWidth="1"/>
    <col min="13" max="13" width="6.7109375" style="3" customWidth="1"/>
    <col min="14" max="14" width="7.28515625" style="3" customWidth="1"/>
    <col min="15" max="15" width="6.85546875" style="3" customWidth="1"/>
    <col min="16" max="16" width="7.7109375" style="3" customWidth="1"/>
    <col min="17" max="17" width="7.4257812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28.5" customHeight="1" x14ac:dyDescent="0.3">
      <c r="A1" s="399"/>
      <c r="B1" s="299"/>
      <c r="C1" s="300"/>
      <c r="D1" s="301"/>
      <c r="E1" s="302"/>
      <c r="F1" s="303"/>
      <c r="G1" s="304" t="s">
        <v>172</v>
      </c>
      <c r="H1" s="303"/>
      <c r="I1" s="303"/>
      <c r="J1" s="303"/>
      <c r="K1" s="303"/>
      <c r="L1" s="303"/>
      <c r="M1" s="303"/>
      <c r="N1" s="299"/>
      <c r="O1" s="299"/>
      <c r="P1" s="299"/>
      <c r="Q1" s="299"/>
      <c r="R1" s="299"/>
      <c r="S1" s="299"/>
    </row>
    <row r="2" spans="1:19" ht="0.75" customHeight="1" x14ac:dyDescent="0.25">
      <c r="A2" s="69"/>
      <c r="B2" s="69"/>
      <c r="C2" s="69"/>
      <c r="D2" s="61"/>
      <c r="E2" s="70"/>
      <c r="F2" s="70"/>
      <c r="G2" s="70"/>
      <c r="H2" s="70"/>
      <c r="I2" s="70"/>
      <c r="J2" s="70"/>
      <c r="K2" s="70"/>
      <c r="L2" s="70"/>
      <c r="M2" s="70"/>
      <c r="N2" s="70"/>
      <c r="O2" s="69"/>
      <c r="P2" s="69"/>
      <c r="Q2" s="69"/>
      <c r="R2" s="69"/>
      <c r="S2" s="69"/>
    </row>
    <row r="3" spans="1:19" ht="3" customHeight="1" x14ac:dyDescent="0.25">
      <c r="A3" s="305"/>
      <c r="B3" s="306"/>
      <c r="C3" s="306"/>
      <c r="D3" s="307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</row>
    <row r="4" spans="1:19" ht="18" customHeight="1" thickBot="1" x14ac:dyDescent="0.3">
      <c r="A4" s="308" t="s">
        <v>0</v>
      </c>
      <c r="B4" s="293"/>
      <c r="C4" s="293"/>
      <c r="D4" s="309" t="s">
        <v>1</v>
      </c>
      <c r="E4" s="293"/>
      <c r="F4" s="121"/>
      <c r="G4" s="121"/>
      <c r="H4" s="310"/>
      <c r="I4" s="310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19" ht="12.75" customHeight="1" x14ac:dyDescent="0.25">
      <c r="A5" s="139" t="s">
        <v>2</v>
      </c>
      <c r="B5" s="140"/>
      <c r="C5" s="141" t="s">
        <v>3</v>
      </c>
      <c r="D5" s="141"/>
      <c r="E5" s="141"/>
      <c r="F5" s="296" t="s">
        <v>4</v>
      </c>
      <c r="G5" s="143" t="s">
        <v>5</v>
      </c>
      <c r="H5" s="144" t="s">
        <v>142</v>
      </c>
      <c r="I5" s="145"/>
      <c r="J5" s="146"/>
      <c r="K5" s="143" t="s">
        <v>6</v>
      </c>
      <c r="L5" s="148" t="s">
        <v>141</v>
      </c>
      <c r="M5" s="149"/>
      <c r="N5" s="150"/>
      <c r="O5" s="151"/>
      <c r="P5" s="144" t="s">
        <v>143</v>
      </c>
      <c r="Q5" s="149"/>
      <c r="R5" s="150"/>
      <c r="S5" s="152"/>
    </row>
    <row r="6" spans="1:19" ht="17.25" customHeight="1" thickBot="1" x14ac:dyDescent="0.3">
      <c r="A6" s="153" t="s">
        <v>66</v>
      </c>
      <c r="B6" s="311" t="s">
        <v>122</v>
      </c>
      <c r="C6" s="312"/>
      <c r="D6" s="312"/>
      <c r="E6" s="312"/>
      <c r="F6" s="297" t="s">
        <v>7</v>
      </c>
      <c r="G6" s="157" t="s">
        <v>65</v>
      </c>
      <c r="H6" s="158" t="s">
        <v>8</v>
      </c>
      <c r="I6" s="159" t="s">
        <v>9</v>
      </c>
      <c r="J6" s="160" t="s">
        <v>10</v>
      </c>
      <c r="K6" s="298" t="s">
        <v>11</v>
      </c>
      <c r="L6" s="158" t="s">
        <v>12</v>
      </c>
      <c r="M6" s="159" t="s">
        <v>13</v>
      </c>
      <c r="N6" s="159" t="s">
        <v>14</v>
      </c>
      <c r="O6" s="159" t="s">
        <v>15</v>
      </c>
      <c r="P6" s="159" t="s">
        <v>16</v>
      </c>
      <c r="Q6" s="159" t="s">
        <v>17</v>
      </c>
      <c r="R6" s="159" t="s">
        <v>18</v>
      </c>
      <c r="S6" s="162" t="s">
        <v>19</v>
      </c>
    </row>
    <row r="7" spans="1:19" ht="17.25" customHeight="1" thickBot="1" x14ac:dyDescent="0.3">
      <c r="A7" s="164">
        <v>1</v>
      </c>
      <c r="B7" s="163"/>
      <c r="C7" s="59">
        <v>2</v>
      </c>
      <c r="D7" s="59"/>
      <c r="E7" s="167"/>
      <c r="F7" s="59"/>
      <c r="G7" s="168">
        <v>3</v>
      </c>
      <c r="H7" s="169">
        <v>4</v>
      </c>
      <c r="I7" s="169">
        <v>5</v>
      </c>
      <c r="J7" s="169">
        <v>6</v>
      </c>
      <c r="K7" s="159">
        <v>7</v>
      </c>
      <c r="L7" s="169">
        <v>8</v>
      </c>
      <c r="M7" s="169">
        <v>9</v>
      </c>
      <c r="N7" s="169">
        <v>10</v>
      </c>
      <c r="O7" s="169">
        <v>11</v>
      </c>
      <c r="P7" s="169">
        <v>12</v>
      </c>
      <c r="Q7" s="169">
        <v>13</v>
      </c>
      <c r="R7" s="169">
        <v>14</v>
      </c>
      <c r="S7" s="170">
        <v>15</v>
      </c>
    </row>
    <row r="8" spans="1:19" ht="27" customHeight="1" thickBot="1" x14ac:dyDescent="0.3">
      <c r="A8" s="79"/>
      <c r="B8" s="80"/>
      <c r="C8" s="80"/>
      <c r="D8" s="80"/>
      <c r="E8" s="80"/>
      <c r="F8" s="81"/>
      <c r="G8" s="259" t="s">
        <v>179</v>
      </c>
      <c r="H8" s="65"/>
      <c r="I8" s="66"/>
      <c r="J8" s="83"/>
      <c r="K8" s="81"/>
      <c r="L8" s="81"/>
      <c r="M8" s="84"/>
      <c r="N8" s="84"/>
      <c r="O8" s="84"/>
      <c r="P8" s="84"/>
      <c r="Q8" s="84"/>
      <c r="R8" s="84"/>
      <c r="S8" s="85"/>
    </row>
    <row r="9" spans="1:19" ht="17.25" customHeight="1" x14ac:dyDescent="0.25">
      <c r="A9" s="86" t="s">
        <v>81</v>
      </c>
      <c r="B9" s="271" t="s">
        <v>56</v>
      </c>
      <c r="C9" s="401" t="s">
        <v>82</v>
      </c>
      <c r="D9" s="271"/>
      <c r="E9" s="272"/>
      <c r="F9" s="87"/>
      <c r="G9" s="89">
        <v>10</v>
      </c>
      <c r="H9" s="89">
        <v>3</v>
      </c>
      <c r="I9" s="89">
        <v>3.8</v>
      </c>
      <c r="J9" s="89">
        <v>0</v>
      </c>
      <c r="K9" s="89">
        <v>49.73</v>
      </c>
      <c r="L9" s="89">
        <v>4.4999999999999998E-2</v>
      </c>
      <c r="M9" s="89">
        <v>0.8</v>
      </c>
      <c r="N9" s="89">
        <v>2.1999999999999999E-2</v>
      </c>
      <c r="O9" s="89">
        <v>0.05</v>
      </c>
      <c r="P9" s="89">
        <v>93.3</v>
      </c>
      <c r="Q9" s="89">
        <v>93.3</v>
      </c>
      <c r="R9" s="89">
        <v>4.4000000000000004</v>
      </c>
      <c r="S9" s="224">
        <v>0.11</v>
      </c>
    </row>
    <row r="10" spans="1:19" ht="15" customHeight="1" x14ac:dyDescent="0.25">
      <c r="A10" s="92" t="s">
        <v>209</v>
      </c>
      <c r="B10" s="273" t="s">
        <v>210</v>
      </c>
      <c r="C10" s="273"/>
      <c r="D10" s="273"/>
      <c r="E10" s="95"/>
      <c r="F10" s="93"/>
      <c r="G10" s="112">
        <v>150</v>
      </c>
      <c r="H10" s="112">
        <v>6.49</v>
      </c>
      <c r="I10" s="112">
        <v>5.89</v>
      </c>
      <c r="J10" s="112">
        <v>27.92</v>
      </c>
      <c r="K10" s="112">
        <v>190.65</v>
      </c>
      <c r="L10" s="112">
        <v>0.14000000000000001</v>
      </c>
      <c r="M10" s="112">
        <v>1.02</v>
      </c>
      <c r="N10" s="112">
        <v>29.85</v>
      </c>
      <c r="O10" s="112">
        <v>0.15</v>
      </c>
      <c r="P10" s="112">
        <v>106.13</v>
      </c>
      <c r="Q10" s="112">
        <v>156.65</v>
      </c>
      <c r="R10" s="112">
        <v>41.48</v>
      </c>
      <c r="S10" s="113">
        <v>1.0900000000000001</v>
      </c>
    </row>
    <row r="11" spans="1:19" ht="15.75" customHeight="1" x14ac:dyDescent="0.25">
      <c r="A11" s="92" t="s">
        <v>279</v>
      </c>
      <c r="B11" s="273" t="s">
        <v>280</v>
      </c>
      <c r="C11" s="273"/>
      <c r="D11" s="273"/>
      <c r="E11" s="273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t="1.5" hidden="1" customHeight="1" x14ac:dyDescent="0.25">
      <c r="A12" s="92"/>
      <c r="B12" s="273"/>
      <c r="C12" s="273"/>
      <c r="D12" s="273"/>
      <c r="E12" s="273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5" customHeight="1" x14ac:dyDescent="0.25">
      <c r="A13" s="92" t="s">
        <v>281</v>
      </c>
      <c r="B13" s="273" t="s">
        <v>282</v>
      </c>
      <c r="C13" s="273"/>
      <c r="D13" s="273"/>
      <c r="E13" s="273"/>
      <c r="F13" s="93"/>
      <c r="G13" s="112">
        <v>20</v>
      </c>
      <c r="H13" s="112">
        <v>1.36</v>
      </c>
      <c r="I13" s="112">
        <v>0.26</v>
      </c>
      <c r="J13" s="112">
        <v>7.96</v>
      </c>
      <c r="K13" s="112">
        <v>39.6</v>
      </c>
      <c r="L13" s="112">
        <v>3.5999999999999997E-2</v>
      </c>
      <c r="M13" s="112">
        <v>0</v>
      </c>
      <c r="N13" s="112">
        <v>0</v>
      </c>
      <c r="O13" s="112">
        <v>0.28000000000000003</v>
      </c>
      <c r="P13" s="112">
        <v>9.4</v>
      </c>
      <c r="Q13" s="112">
        <v>31.4</v>
      </c>
      <c r="R13" s="112">
        <v>9.4</v>
      </c>
      <c r="S13" s="113">
        <v>0.78</v>
      </c>
    </row>
    <row r="14" spans="1:19" hidden="1" x14ac:dyDescent="0.25">
      <c r="A14" s="92"/>
      <c r="B14" s="273" t="s">
        <v>24</v>
      </c>
      <c r="C14" s="273"/>
      <c r="D14" s="273"/>
      <c r="E14" s="273"/>
      <c r="F14" s="93"/>
      <c r="G14" s="112">
        <v>30</v>
      </c>
      <c r="H14" s="112" t="s">
        <v>25</v>
      </c>
      <c r="I14" s="112" t="s">
        <v>26</v>
      </c>
      <c r="J14" s="112" t="s">
        <v>27</v>
      </c>
      <c r="K14" s="112" t="s">
        <v>28</v>
      </c>
      <c r="L14" s="112" t="s">
        <v>29</v>
      </c>
      <c r="M14" s="112"/>
      <c r="N14" s="112"/>
      <c r="O14" s="112"/>
      <c r="P14" s="112" t="s">
        <v>30</v>
      </c>
      <c r="Q14" s="112" t="s">
        <v>31</v>
      </c>
      <c r="R14" s="112" t="s">
        <v>32</v>
      </c>
      <c r="S14" s="113" t="s">
        <v>33</v>
      </c>
    </row>
    <row r="15" spans="1:19" hidden="1" x14ac:dyDescent="0.25">
      <c r="A15" s="92"/>
      <c r="B15" s="273" t="s">
        <v>34</v>
      </c>
      <c r="C15" s="273"/>
      <c r="D15" s="273"/>
      <c r="E15" s="273"/>
      <c r="F15" s="93"/>
      <c r="G15" s="112">
        <v>30</v>
      </c>
      <c r="H15" s="112" t="s">
        <v>35</v>
      </c>
      <c r="I15" s="112" t="s">
        <v>36</v>
      </c>
      <c r="J15" s="112" t="s">
        <v>37</v>
      </c>
      <c r="K15" s="112" t="s">
        <v>38</v>
      </c>
      <c r="L15" s="112" t="s">
        <v>39</v>
      </c>
      <c r="M15" s="112"/>
      <c r="N15" s="112"/>
      <c r="O15" s="112"/>
      <c r="P15" s="112" t="s">
        <v>40</v>
      </c>
      <c r="Q15" s="112" t="s">
        <v>41</v>
      </c>
      <c r="R15" s="112" t="s">
        <v>22</v>
      </c>
      <c r="S15" s="113" t="s">
        <v>42</v>
      </c>
    </row>
    <row r="16" spans="1:19" hidden="1" x14ac:dyDescent="0.25">
      <c r="A16" s="92">
        <v>771</v>
      </c>
      <c r="B16" s="273" t="s">
        <v>43</v>
      </c>
      <c r="C16" s="273"/>
      <c r="D16" s="273"/>
      <c r="E16" s="273"/>
      <c r="F16" s="93"/>
      <c r="G16" s="112">
        <v>50</v>
      </c>
      <c r="H16" s="112">
        <v>5.2</v>
      </c>
      <c r="I16" s="112" t="s">
        <v>25</v>
      </c>
      <c r="J16" s="112" t="s">
        <v>45</v>
      </c>
      <c r="K16" s="112" t="s">
        <v>46</v>
      </c>
      <c r="L16" s="112" t="s">
        <v>47</v>
      </c>
      <c r="M16" s="112" t="s">
        <v>48</v>
      </c>
      <c r="N16" s="112"/>
      <c r="O16" s="112" t="s">
        <v>49</v>
      </c>
      <c r="P16" s="112" t="s">
        <v>50</v>
      </c>
      <c r="Q16" s="112" t="s">
        <v>51</v>
      </c>
      <c r="R16" s="112" t="s">
        <v>52</v>
      </c>
      <c r="S16" s="113" t="s">
        <v>53</v>
      </c>
    </row>
    <row r="17" spans="1:19" hidden="1" x14ac:dyDescent="0.25">
      <c r="A17" s="92"/>
      <c r="B17" s="273"/>
      <c r="C17" s="273"/>
      <c r="D17" s="273"/>
      <c r="E17" s="273"/>
      <c r="F17" s="93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</row>
    <row r="18" spans="1:19" ht="15" customHeight="1" x14ac:dyDescent="0.25">
      <c r="A18" s="92" t="s">
        <v>153</v>
      </c>
      <c r="B18" s="273" t="s">
        <v>95</v>
      </c>
      <c r="C18" s="273"/>
      <c r="D18" s="273"/>
      <c r="E18" s="273"/>
      <c r="F18" s="93"/>
      <c r="G18" s="112">
        <v>200</v>
      </c>
      <c r="H18" s="112">
        <v>3.77</v>
      </c>
      <c r="I18" s="112">
        <v>3.93</v>
      </c>
      <c r="J18" s="112">
        <v>25.95</v>
      </c>
      <c r="K18" s="112">
        <v>153.91999999999999</v>
      </c>
      <c r="L18" s="112">
        <v>0.4</v>
      </c>
      <c r="M18" s="112">
        <v>1.3</v>
      </c>
      <c r="N18" s="112">
        <v>0.02</v>
      </c>
      <c r="O18" s="112">
        <v>0.01</v>
      </c>
      <c r="P18" s="112">
        <v>124.44</v>
      </c>
      <c r="Q18" s="112">
        <v>109.65</v>
      </c>
      <c r="R18" s="112">
        <v>26.75</v>
      </c>
      <c r="S18" s="113">
        <v>0.82</v>
      </c>
    </row>
    <row r="19" spans="1:19" ht="15.75" customHeight="1" thickBot="1" x14ac:dyDescent="0.3">
      <c r="A19" s="92" t="s">
        <v>204</v>
      </c>
      <c r="B19" s="273" t="s">
        <v>205</v>
      </c>
      <c r="C19" s="273"/>
      <c r="D19" s="273"/>
      <c r="E19" s="273"/>
      <c r="F19" s="93"/>
      <c r="G19" s="112">
        <v>100</v>
      </c>
      <c r="H19" s="112">
        <v>0.4</v>
      </c>
      <c r="I19" s="112">
        <v>0.4</v>
      </c>
      <c r="J19" s="112">
        <v>9.8000000000000007</v>
      </c>
      <c r="K19" s="112">
        <v>44</v>
      </c>
      <c r="L19" s="112">
        <v>0.03</v>
      </c>
      <c r="M19" s="112">
        <v>7</v>
      </c>
      <c r="N19" s="112">
        <v>0</v>
      </c>
      <c r="O19" s="112">
        <v>2</v>
      </c>
      <c r="P19" s="112">
        <v>16.100000000000001</v>
      </c>
      <c r="Q19" s="112">
        <v>11</v>
      </c>
      <c r="R19" s="112">
        <v>9</v>
      </c>
      <c r="S19" s="113">
        <v>2.21</v>
      </c>
    </row>
    <row r="20" spans="1:19" ht="0.75" hidden="1" customHeight="1" x14ac:dyDescent="0.25">
      <c r="A20" s="97"/>
      <c r="B20" s="275"/>
      <c r="C20" s="275"/>
      <c r="D20" s="275"/>
      <c r="E20" s="275"/>
      <c r="F20" s="98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</row>
    <row r="21" spans="1:19" ht="18.75" customHeight="1" thickBot="1" x14ac:dyDescent="0.3">
      <c r="A21" s="290" t="s">
        <v>175</v>
      </c>
      <c r="B21" s="279"/>
      <c r="C21" s="279"/>
      <c r="D21" s="279"/>
      <c r="E21" s="279"/>
      <c r="F21" s="103"/>
      <c r="G21" s="181">
        <f t="shared" ref="G21:L21" si="0">G9+G10+G11+G13+G18+G19</f>
        <v>500</v>
      </c>
      <c r="H21" s="179">
        <f t="shared" si="0"/>
        <v>16.54</v>
      </c>
      <c r="I21" s="179">
        <f t="shared" si="0"/>
        <v>14.44</v>
      </c>
      <c r="J21" s="179">
        <f t="shared" si="0"/>
        <v>81.47</v>
      </c>
      <c r="K21" s="179">
        <f t="shared" si="0"/>
        <v>524.70000000000005</v>
      </c>
      <c r="L21" s="179">
        <f t="shared" si="0"/>
        <v>0.67100000000000004</v>
      </c>
      <c r="M21" s="179">
        <f>M9+M10++M11+M13+M18+M19</f>
        <v>10.120000000000001</v>
      </c>
      <c r="N21" s="179">
        <f t="shared" ref="N21:S21" si="1">N9+N10+N11+N13+N18+N19</f>
        <v>29.891999999999999</v>
      </c>
      <c r="O21" s="179">
        <f t="shared" si="1"/>
        <v>2.71</v>
      </c>
      <c r="P21" s="179">
        <f t="shared" si="1"/>
        <v>353.37</v>
      </c>
      <c r="Q21" s="179">
        <f t="shared" si="1"/>
        <v>415</v>
      </c>
      <c r="R21" s="179">
        <f t="shared" si="1"/>
        <v>93.829999999999984</v>
      </c>
      <c r="S21" s="180">
        <f t="shared" si="1"/>
        <v>5.23</v>
      </c>
    </row>
    <row r="22" spans="1:19" ht="16.5" customHeight="1" x14ac:dyDescent="0.25">
      <c r="A22" s="131"/>
      <c r="B22" s="277"/>
      <c r="C22" s="277"/>
      <c r="D22" s="277"/>
      <c r="E22" s="281"/>
      <c r="F22" s="237"/>
      <c r="G22" s="238"/>
      <c r="H22" s="239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40"/>
    </row>
    <row r="23" spans="1:19" ht="2.25" customHeight="1" x14ac:dyDescent="0.25">
      <c r="A23" s="257"/>
      <c r="B23" s="277"/>
      <c r="C23" s="278"/>
      <c r="D23" s="277"/>
      <c r="E23" s="278"/>
      <c r="F23" s="132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258"/>
    </row>
    <row r="24" spans="1:19" ht="12" hidden="1" customHeight="1" x14ac:dyDescent="0.25">
      <c r="A24" s="257"/>
      <c r="B24" s="277"/>
      <c r="C24" s="277"/>
      <c r="D24" s="277"/>
      <c r="E24" s="278"/>
      <c r="F24" s="132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258"/>
    </row>
    <row r="25" spans="1:19" ht="12" hidden="1" customHeight="1" x14ac:dyDescent="0.25">
      <c r="A25" s="257"/>
      <c r="B25" s="277"/>
      <c r="C25" s="277"/>
      <c r="D25" s="277"/>
      <c r="E25" s="277"/>
      <c r="F25" s="132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258"/>
    </row>
    <row r="26" spans="1:19" ht="12" hidden="1" customHeight="1" x14ac:dyDescent="0.25">
      <c r="A26" s="257"/>
      <c r="B26" s="277"/>
      <c r="C26" s="277"/>
      <c r="D26" s="277"/>
      <c r="E26" s="277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258"/>
    </row>
    <row r="27" spans="1:19" hidden="1" x14ac:dyDescent="0.25">
      <c r="A27" s="257"/>
      <c r="B27" s="277"/>
      <c r="C27" s="277"/>
      <c r="D27" s="277"/>
      <c r="E27" s="277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58"/>
    </row>
    <row r="28" spans="1:19" hidden="1" x14ac:dyDescent="0.25">
      <c r="A28" s="257"/>
      <c r="B28" s="277"/>
      <c r="C28" s="277"/>
      <c r="D28" s="277"/>
      <c r="E28" s="277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258"/>
    </row>
    <row r="29" spans="1:19" ht="12.75" hidden="1" customHeight="1" x14ac:dyDescent="0.25">
      <c r="A29" s="257"/>
      <c r="B29" s="277"/>
      <c r="C29" s="277"/>
      <c r="D29" s="277"/>
      <c r="E29" s="277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258"/>
    </row>
    <row r="30" spans="1:19" ht="13.5" hidden="1" customHeight="1" x14ac:dyDescent="0.25">
      <c r="A30" s="257"/>
      <c r="B30" s="277"/>
      <c r="C30" s="277"/>
      <c r="D30" s="277"/>
      <c r="E30" s="277"/>
      <c r="F30" s="132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258"/>
    </row>
    <row r="31" spans="1:19" ht="0.75" hidden="1" customHeight="1" x14ac:dyDescent="0.25">
      <c r="A31" s="131"/>
      <c r="B31" s="277"/>
      <c r="C31" s="277"/>
      <c r="D31" s="277"/>
      <c r="E31" s="277"/>
      <c r="F31" s="132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40"/>
    </row>
    <row r="32" spans="1:19" hidden="1" x14ac:dyDescent="0.25">
      <c r="A32" s="131"/>
      <c r="B32" s="277"/>
      <c r="C32" s="277"/>
      <c r="D32" s="277"/>
      <c r="E32" s="277"/>
      <c r="F32" s="132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40"/>
    </row>
    <row r="33" spans="1:19" ht="12.75" hidden="1" customHeight="1" x14ac:dyDescent="0.25">
      <c r="A33" s="131"/>
      <c r="B33" s="277"/>
      <c r="C33" s="277"/>
      <c r="D33" s="277"/>
      <c r="E33" s="277"/>
      <c r="F33" s="132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40"/>
    </row>
    <row r="34" spans="1:19" hidden="1" x14ac:dyDescent="0.25">
      <c r="A34" s="131"/>
      <c r="B34" s="277"/>
      <c r="C34" s="277"/>
      <c r="D34" s="277"/>
      <c r="E34" s="277"/>
      <c r="F34" s="132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40"/>
    </row>
    <row r="35" spans="1:19" hidden="1" x14ac:dyDescent="0.25">
      <c r="A35" s="131"/>
      <c r="B35" s="277"/>
      <c r="C35" s="277"/>
      <c r="D35" s="277"/>
      <c r="E35" s="277"/>
      <c r="F35" s="132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40"/>
    </row>
    <row r="36" spans="1:19" hidden="1" x14ac:dyDescent="0.25">
      <c r="A36" s="131"/>
      <c r="B36" s="277"/>
      <c r="C36" s="277"/>
      <c r="D36" s="277"/>
      <c r="E36" s="277"/>
      <c r="F36" s="132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40"/>
    </row>
    <row r="37" spans="1:19" ht="0.75" hidden="1" customHeight="1" x14ac:dyDescent="0.25">
      <c r="A37" s="131"/>
      <c r="B37" s="277"/>
      <c r="C37" s="277"/>
      <c r="D37" s="277"/>
      <c r="E37" s="277"/>
      <c r="F37" s="132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40"/>
    </row>
    <row r="38" spans="1:19" ht="12.75" hidden="1" customHeight="1" x14ac:dyDescent="0.25">
      <c r="A38" s="131"/>
      <c r="B38" s="277"/>
      <c r="C38" s="277"/>
      <c r="D38" s="277"/>
      <c r="E38" s="277"/>
      <c r="F38" s="132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40"/>
    </row>
    <row r="39" spans="1:19" ht="15" customHeight="1" thickBot="1" x14ac:dyDescent="0.3">
      <c r="A39" s="71"/>
      <c r="B39" s="282"/>
      <c r="C39" s="282"/>
      <c r="D39" s="282"/>
      <c r="E39" s="283"/>
      <c r="F39" s="107"/>
      <c r="G39" s="260" t="s">
        <v>178</v>
      </c>
      <c r="H39" s="107"/>
      <c r="I39" s="107"/>
      <c r="J39" s="108"/>
      <c r="K39" s="108"/>
      <c r="L39" s="108"/>
      <c r="M39" s="108"/>
      <c r="N39" s="108"/>
      <c r="O39" s="108"/>
      <c r="P39" s="108"/>
      <c r="Q39" s="108"/>
      <c r="R39" s="108"/>
      <c r="S39" s="109" t="s">
        <v>80</v>
      </c>
    </row>
    <row r="40" spans="1:19" ht="0.75" hidden="1" customHeight="1" x14ac:dyDescent="0.25">
      <c r="A40" s="111"/>
      <c r="B40" s="271"/>
      <c r="C40" s="271"/>
      <c r="D40" s="271"/>
      <c r="E40" s="271"/>
      <c r="F40" s="87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1"/>
    </row>
    <row r="41" spans="1:19" ht="15.75" customHeight="1" x14ac:dyDescent="0.25">
      <c r="A41" s="92" t="s">
        <v>154</v>
      </c>
      <c r="B41" s="273" t="s">
        <v>92</v>
      </c>
      <c r="C41" s="273"/>
      <c r="D41" s="273"/>
      <c r="E41" s="273"/>
      <c r="F41" s="93"/>
      <c r="G41" s="112">
        <v>200</v>
      </c>
      <c r="H41" s="112">
        <v>1.87</v>
      </c>
      <c r="I41" s="112">
        <v>3.11</v>
      </c>
      <c r="J41" s="112">
        <v>10.89</v>
      </c>
      <c r="K41" s="112">
        <v>79.03</v>
      </c>
      <c r="L41" s="112">
        <v>0.08</v>
      </c>
      <c r="M41" s="112">
        <v>6.73</v>
      </c>
      <c r="N41" s="112">
        <v>0.19</v>
      </c>
      <c r="O41" s="112">
        <v>0.17</v>
      </c>
      <c r="P41" s="112">
        <v>14.74</v>
      </c>
      <c r="Q41" s="112">
        <v>47.3</v>
      </c>
      <c r="R41" s="112">
        <v>18.02</v>
      </c>
      <c r="S41" s="113">
        <v>0.64</v>
      </c>
    </row>
    <row r="42" spans="1:19" ht="15" customHeight="1" x14ac:dyDescent="0.25">
      <c r="A42" s="92" t="s">
        <v>159</v>
      </c>
      <c r="B42" s="273" t="s">
        <v>160</v>
      </c>
      <c r="C42" s="273"/>
      <c r="D42" s="273"/>
      <c r="E42" s="95"/>
      <c r="F42" s="93"/>
      <c r="G42" s="112">
        <v>90</v>
      </c>
      <c r="H42" s="112">
        <v>15.06</v>
      </c>
      <c r="I42" s="112">
        <v>14.47</v>
      </c>
      <c r="J42" s="112">
        <v>14.06</v>
      </c>
      <c r="K42" s="112">
        <v>247</v>
      </c>
      <c r="L42" s="112">
        <v>0.17</v>
      </c>
      <c r="M42" s="112">
        <v>0.77</v>
      </c>
      <c r="N42" s="112">
        <v>46.46</v>
      </c>
      <c r="O42" s="112">
        <v>0</v>
      </c>
      <c r="P42" s="112">
        <v>51.63</v>
      </c>
      <c r="Q42" s="112">
        <v>69.099999999999994</v>
      </c>
      <c r="R42" s="112">
        <v>19.170000000000002</v>
      </c>
      <c r="S42" s="113">
        <v>3.12</v>
      </c>
    </row>
    <row r="43" spans="1:19" ht="0.75" hidden="1" customHeight="1" x14ac:dyDescent="0.25">
      <c r="A43" s="92"/>
      <c r="B43" s="273"/>
      <c r="C43" s="273"/>
      <c r="D43" s="273"/>
      <c r="E43" s="274"/>
      <c r="F43" s="93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</row>
    <row r="44" spans="1:19" ht="15.75" customHeight="1" x14ac:dyDescent="0.25">
      <c r="A44" s="92" t="s">
        <v>211</v>
      </c>
      <c r="B44" s="273" t="s">
        <v>91</v>
      </c>
      <c r="C44" s="273"/>
      <c r="D44" s="273"/>
      <c r="E44" s="273"/>
      <c r="F44" s="93"/>
      <c r="G44" s="112">
        <v>150</v>
      </c>
      <c r="H44" s="112">
        <v>5.55</v>
      </c>
      <c r="I44" s="112">
        <v>0.45</v>
      </c>
      <c r="J44" s="112">
        <v>29.57</v>
      </c>
      <c r="K44" s="112">
        <v>190.35</v>
      </c>
      <c r="L44" s="112">
        <v>5.6000000000000001E-2</v>
      </c>
      <c r="M44" s="112">
        <v>0</v>
      </c>
      <c r="N44" s="112">
        <v>34.32</v>
      </c>
      <c r="O44" s="112">
        <v>0.84</v>
      </c>
      <c r="P44" s="112">
        <v>13.79</v>
      </c>
      <c r="Q44" s="112">
        <v>45.38</v>
      </c>
      <c r="R44" s="112">
        <v>8.8699999999999992</v>
      </c>
      <c r="S44" s="113">
        <v>1.08</v>
      </c>
    </row>
    <row r="45" spans="1:19" ht="15.75" customHeight="1" x14ac:dyDescent="0.25">
      <c r="A45" s="92" t="s">
        <v>101</v>
      </c>
      <c r="B45" s="273" t="s">
        <v>214</v>
      </c>
      <c r="C45" s="273"/>
      <c r="D45" s="273"/>
      <c r="E45" s="93" t="s">
        <v>213</v>
      </c>
      <c r="F45" s="93"/>
      <c r="G45" s="112">
        <v>60</v>
      </c>
      <c r="H45" s="112">
        <v>0.48</v>
      </c>
      <c r="I45" s="112">
        <v>0.06</v>
      </c>
      <c r="J45" s="112">
        <v>1.98</v>
      </c>
      <c r="K45" s="112">
        <v>8.4</v>
      </c>
      <c r="L45" s="112">
        <v>3.5999999999999997E-2</v>
      </c>
      <c r="M45" s="112">
        <v>15</v>
      </c>
      <c r="N45" s="112">
        <v>0.8</v>
      </c>
      <c r="O45" s="112">
        <v>0.42</v>
      </c>
      <c r="P45" s="112">
        <v>8.4</v>
      </c>
      <c r="Q45" s="112">
        <v>15.6</v>
      </c>
      <c r="R45" s="112">
        <v>12</v>
      </c>
      <c r="S45" s="113">
        <v>0.54</v>
      </c>
    </row>
    <row r="46" spans="1:19" ht="15" customHeight="1" x14ac:dyDescent="0.25">
      <c r="A46" s="92" t="s">
        <v>212</v>
      </c>
      <c r="B46" s="273" t="s">
        <v>111</v>
      </c>
      <c r="C46" s="273"/>
      <c r="D46" s="273"/>
      <c r="E46" s="273"/>
      <c r="F46" s="93"/>
      <c r="G46" s="112">
        <v>200</v>
      </c>
      <c r="H46" s="112">
        <v>0.7</v>
      </c>
      <c r="I46" s="112">
        <v>0.3</v>
      </c>
      <c r="J46" s="112">
        <v>18.3</v>
      </c>
      <c r="K46" s="112">
        <v>78</v>
      </c>
      <c r="L46" s="112">
        <v>0.01</v>
      </c>
      <c r="M46" s="112">
        <v>80</v>
      </c>
      <c r="N46" s="112">
        <v>0</v>
      </c>
      <c r="O46" s="112">
        <v>0.8</v>
      </c>
      <c r="P46" s="112">
        <v>11.9</v>
      </c>
      <c r="Q46" s="112">
        <v>3.2</v>
      </c>
      <c r="R46" s="112">
        <v>3.2</v>
      </c>
      <c r="S46" s="113">
        <v>0.61</v>
      </c>
    </row>
    <row r="47" spans="1:19" ht="15" customHeight="1" x14ac:dyDescent="0.25">
      <c r="A47" s="92" t="s">
        <v>279</v>
      </c>
      <c r="B47" s="273" t="s">
        <v>280</v>
      </c>
      <c r="C47" s="273"/>
      <c r="D47" s="273"/>
      <c r="E47" s="273"/>
      <c r="F47" s="93"/>
      <c r="G47" s="112">
        <v>30</v>
      </c>
      <c r="H47" s="112">
        <v>2.2799999999999998</v>
      </c>
      <c r="I47" s="112">
        <v>0.24</v>
      </c>
      <c r="J47" s="112">
        <v>14.76</v>
      </c>
      <c r="K47" s="112">
        <v>70.2</v>
      </c>
      <c r="L47" s="112">
        <v>3.3000000000000002E-2</v>
      </c>
      <c r="M47" s="112">
        <v>0</v>
      </c>
      <c r="N47" s="112">
        <v>0</v>
      </c>
      <c r="O47" s="112">
        <v>0.33</v>
      </c>
      <c r="P47" s="112">
        <v>6</v>
      </c>
      <c r="Q47" s="112">
        <v>19.5</v>
      </c>
      <c r="R47" s="112">
        <v>4.2</v>
      </c>
      <c r="S47" s="113">
        <v>0.33</v>
      </c>
    </row>
    <row r="48" spans="1:19" ht="15.75" customHeight="1" thickBot="1" x14ac:dyDescent="0.3">
      <c r="A48" s="92" t="s">
        <v>281</v>
      </c>
      <c r="B48" s="273" t="s">
        <v>282</v>
      </c>
      <c r="C48" s="273"/>
      <c r="D48" s="273"/>
      <c r="E48" s="273"/>
      <c r="F48" s="93"/>
      <c r="G48" s="112">
        <v>20</v>
      </c>
      <c r="H48" s="112">
        <v>1.36</v>
      </c>
      <c r="I48" s="112">
        <v>0.26</v>
      </c>
      <c r="J48" s="112">
        <v>7.96</v>
      </c>
      <c r="K48" s="112">
        <v>39.6</v>
      </c>
      <c r="L48" s="112">
        <v>0.36</v>
      </c>
      <c r="M48" s="112">
        <v>0</v>
      </c>
      <c r="N48" s="112">
        <v>0</v>
      </c>
      <c r="O48" s="112">
        <v>0.28000000000000003</v>
      </c>
      <c r="P48" s="112">
        <v>9.4</v>
      </c>
      <c r="Q48" s="112">
        <v>31.4</v>
      </c>
      <c r="R48" s="112">
        <v>9.4</v>
      </c>
      <c r="S48" s="113">
        <v>0.78</v>
      </c>
    </row>
    <row r="49" spans="1:19" ht="0.75" hidden="1" customHeight="1" x14ac:dyDescent="0.25">
      <c r="A49" s="110"/>
      <c r="B49" s="273"/>
      <c r="C49" s="273"/>
      <c r="D49" s="273"/>
      <c r="E49" s="273"/>
      <c r="F49" s="93"/>
      <c r="G49" s="95" t="s">
        <v>57</v>
      </c>
      <c r="H49" s="95" t="s">
        <v>20</v>
      </c>
      <c r="I49" s="95" t="s">
        <v>58</v>
      </c>
      <c r="J49" s="95" t="s">
        <v>44</v>
      </c>
      <c r="K49" s="95" t="s">
        <v>59</v>
      </c>
      <c r="L49" s="95" t="s">
        <v>60</v>
      </c>
      <c r="M49" s="95" t="s">
        <v>54</v>
      </c>
      <c r="N49" s="95" t="s">
        <v>61</v>
      </c>
      <c r="O49" s="95" t="s">
        <v>49</v>
      </c>
      <c r="P49" s="95" t="s">
        <v>33</v>
      </c>
      <c r="Q49" s="95" t="s">
        <v>62</v>
      </c>
      <c r="R49" s="95" t="s">
        <v>63</v>
      </c>
      <c r="S49" s="96" t="s">
        <v>21</v>
      </c>
    </row>
    <row r="50" spans="1:19" ht="0.75" hidden="1" customHeight="1" x14ac:dyDescent="0.25">
      <c r="A50" s="110"/>
      <c r="B50" s="273"/>
      <c r="C50" s="273"/>
      <c r="D50" s="273"/>
      <c r="E50" s="273"/>
      <c r="F50" s="93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6"/>
    </row>
    <row r="51" spans="1:19" ht="15.75" hidden="1" thickBot="1" x14ac:dyDescent="0.3">
      <c r="A51" s="97"/>
      <c r="B51" s="275"/>
      <c r="C51" s="275"/>
      <c r="D51" s="275"/>
      <c r="E51" s="275"/>
      <c r="F51" s="98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</row>
    <row r="52" spans="1:19" ht="18" customHeight="1" thickBot="1" x14ac:dyDescent="0.3">
      <c r="A52" s="290" t="s">
        <v>176</v>
      </c>
      <c r="B52" s="279"/>
      <c r="C52" s="279"/>
      <c r="D52" s="279"/>
      <c r="E52" s="279"/>
      <c r="F52" s="103"/>
      <c r="G52" s="104">
        <f>G41+G42+G44+G45+G46+G47+G48</f>
        <v>750</v>
      </c>
      <c r="H52" s="104">
        <f>H41+H42+H44+H45+H46+H47+H48</f>
        <v>27.3</v>
      </c>
      <c r="I52" s="104">
        <f>I41+I42+I44+I45+I47+I48</f>
        <v>18.59</v>
      </c>
      <c r="J52" s="104">
        <f>J41+J42+J44+J45+J46+J47+J48</f>
        <v>97.52</v>
      </c>
      <c r="K52" s="104">
        <f>K41+K42+K44+K45+K46+K47+K48</f>
        <v>712.58</v>
      </c>
      <c r="L52" s="104">
        <f>L41+L42+L44+L45+L46+L47+L48</f>
        <v>0.745</v>
      </c>
      <c r="M52" s="104">
        <f>M41+M42+M44+M45+M46+M47+M48</f>
        <v>102.5</v>
      </c>
      <c r="N52" s="104">
        <f>N41+N42+N44+N45+N46+N47+N48</f>
        <v>81.77</v>
      </c>
      <c r="O52" s="104">
        <f>O41+O42+O44+O45+O46+O48</f>
        <v>2.5099999999999998</v>
      </c>
      <c r="P52" s="104">
        <f>P41+P42+P44+P45+P46+P47+P48</f>
        <v>115.86000000000001</v>
      </c>
      <c r="Q52" s="104">
        <f>Q41+Q42+Q44+Q45+Q46+Q47+Q48</f>
        <v>231.48</v>
      </c>
      <c r="R52" s="104">
        <f>R41+R42+R44+R45+R46+R47+R48</f>
        <v>74.86</v>
      </c>
      <c r="S52" s="105">
        <f>S41+S42+S44+S45+S46+S47+S48</f>
        <v>7.1000000000000005</v>
      </c>
    </row>
    <row r="53" spans="1:19" ht="0.75" hidden="1" customHeight="1" thickBot="1" x14ac:dyDescent="0.3">
      <c r="A53" s="114"/>
      <c r="B53" s="284"/>
      <c r="C53" s="284"/>
      <c r="D53" s="284"/>
      <c r="E53" s="284"/>
      <c r="F53" s="115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8"/>
    </row>
    <row r="54" spans="1:19" ht="15.75" customHeight="1" x14ac:dyDescent="0.25">
      <c r="A54" s="241"/>
      <c r="B54" s="286"/>
      <c r="C54" s="286"/>
      <c r="D54" s="286"/>
      <c r="E54" s="286"/>
      <c r="F54" s="242"/>
      <c r="G54" s="243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5"/>
    </row>
    <row r="55" spans="1:19" ht="0.75" customHeight="1" x14ac:dyDescent="0.25">
      <c r="A55" s="257"/>
      <c r="B55" s="277"/>
      <c r="C55" s="277"/>
      <c r="D55" s="277"/>
      <c r="E55" s="277"/>
      <c r="F55" s="132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258"/>
    </row>
    <row r="56" spans="1:19" ht="12" hidden="1" customHeight="1" x14ac:dyDescent="0.25">
      <c r="A56" s="257"/>
      <c r="B56" s="277"/>
      <c r="C56" s="277"/>
      <c r="D56" s="277"/>
      <c r="E56" s="278"/>
      <c r="F56" s="13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258"/>
    </row>
    <row r="57" spans="1:19" ht="12.75" hidden="1" customHeight="1" x14ac:dyDescent="0.25">
      <c r="A57" s="257"/>
      <c r="B57" s="277"/>
      <c r="C57" s="277"/>
      <c r="D57" s="277"/>
      <c r="E57" s="277"/>
      <c r="F57" s="13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258"/>
    </row>
    <row r="58" spans="1:19" ht="15" hidden="1" customHeight="1" x14ac:dyDescent="0.25">
      <c r="A58" s="257"/>
      <c r="B58" s="277"/>
      <c r="C58" s="277"/>
      <c r="D58" s="277"/>
      <c r="E58" s="277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258"/>
    </row>
    <row r="59" spans="1:19" hidden="1" x14ac:dyDescent="0.25">
      <c r="A59" s="257"/>
      <c r="B59" s="277"/>
      <c r="C59" s="277"/>
      <c r="D59" s="277"/>
      <c r="E59" s="277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258"/>
    </row>
    <row r="60" spans="1:19" hidden="1" x14ac:dyDescent="0.25">
      <c r="A60" s="257"/>
      <c r="B60" s="277"/>
      <c r="C60" s="277"/>
      <c r="D60" s="277"/>
      <c r="E60" s="277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258"/>
    </row>
    <row r="61" spans="1:19" ht="12.75" hidden="1" customHeight="1" x14ac:dyDescent="0.25">
      <c r="A61" s="257"/>
      <c r="B61" s="277"/>
      <c r="C61" s="277"/>
      <c r="D61" s="277"/>
      <c r="E61" s="277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258"/>
    </row>
    <row r="62" spans="1:19" ht="12.75" hidden="1" customHeight="1" x14ac:dyDescent="0.25">
      <c r="A62" s="257"/>
      <c r="B62" s="277"/>
      <c r="C62" s="277"/>
      <c r="D62" s="277"/>
      <c r="E62" s="277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258"/>
    </row>
    <row r="63" spans="1:19" ht="12" hidden="1" customHeight="1" x14ac:dyDescent="0.25">
      <c r="A63" s="257"/>
      <c r="B63" s="277"/>
      <c r="C63" s="277"/>
      <c r="D63" s="277"/>
      <c r="E63" s="277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258"/>
    </row>
    <row r="64" spans="1:19" ht="12.75" hidden="1" customHeight="1" x14ac:dyDescent="0.25">
      <c r="A64" s="257"/>
      <c r="B64" s="277"/>
      <c r="C64" s="277"/>
      <c r="D64" s="277"/>
      <c r="E64" s="277"/>
      <c r="F64" s="132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258"/>
    </row>
    <row r="65" spans="1:19" ht="13.5" hidden="1" customHeight="1" x14ac:dyDescent="0.25">
      <c r="A65" s="131"/>
      <c r="B65" s="277"/>
      <c r="C65" s="277"/>
      <c r="D65" s="277"/>
      <c r="E65" s="277"/>
      <c r="F65" s="132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40"/>
    </row>
    <row r="66" spans="1:19" ht="15.75" hidden="1" x14ac:dyDescent="0.25">
      <c r="A66" s="231"/>
      <c r="B66" s="292"/>
      <c r="C66" s="292"/>
      <c r="D66" s="292"/>
      <c r="E66" s="292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232"/>
    </row>
    <row r="67" spans="1:19" ht="15.75" customHeight="1" thickBot="1" x14ac:dyDescent="0.3">
      <c r="A67" s="233"/>
      <c r="B67" s="293"/>
      <c r="C67" s="293"/>
      <c r="D67" s="293"/>
      <c r="E67" s="293"/>
      <c r="F67" s="121"/>
      <c r="G67" s="261" t="s">
        <v>173</v>
      </c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234"/>
    </row>
    <row r="68" spans="1:19" ht="17.25" customHeight="1" x14ac:dyDescent="0.25">
      <c r="A68" s="122" t="s">
        <v>148</v>
      </c>
      <c r="B68" s="294" t="s">
        <v>70</v>
      </c>
      <c r="C68" s="294"/>
      <c r="D68" s="294"/>
      <c r="E68" s="124"/>
      <c r="F68" s="123"/>
      <c r="G68" s="124">
        <v>200</v>
      </c>
      <c r="H68" s="124">
        <v>0.12</v>
      </c>
      <c r="I68" s="124">
        <v>0</v>
      </c>
      <c r="J68" s="124">
        <v>12.04</v>
      </c>
      <c r="K68" s="124">
        <v>48.64</v>
      </c>
      <c r="L68" s="124">
        <v>0</v>
      </c>
      <c r="M68" s="124">
        <v>0</v>
      </c>
      <c r="N68" s="124">
        <v>0</v>
      </c>
      <c r="O68" s="124">
        <v>0</v>
      </c>
      <c r="P68" s="124">
        <v>2.59</v>
      </c>
      <c r="Q68" s="124">
        <v>1.5</v>
      </c>
      <c r="R68" s="124">
        <v>1.1299999999999999</v>
      </c>
      <c r="S68" s="226">
        <v>0.18</v>
      </c>
    </row>
    <row r="69" spans="1:19" ht="18" customHeight="1" thickBot="1" x14ac:dyDescent="0.3">
      <c r="A69" s="92" t="s">
        <v>215</v>
      </c>
      <c r="B69" s="273" t="s">
        <v>216</v>
      </c>
      <c r="C69" s="273"/>
      <c r="D69" s="273"/>
      <c r="E69" s="112"/>
      <c r="F69" s="93"/>
      <c r="G69" s="112">
        <v>100</v>
      </c>
      <c r="H69" s="112">
        <v>10.4</v>
      </c>
      <c r="I69" s="112">
        <v>10.9</v>
      </c>
      <c r="J69" s="112">
        <v>25.4</v>
      </c>
      <c r="K69" s="112">
        <v>241</v>
      </c>
      <c r="L69" s="112">
        <v>0.08</v>
      </c>
      <c r="M69" s="112">
        <v>0.5</v>
      </c>
      <c r="N69" s="112">
        <v>55.1</v>
      </c>
      <c r="O69" s="112">
        <v>0.8</v>
      </c>
      <c r="P69" s="112">
        <v>152.6</v>
      </c>
      <c r="Q69" s="112">
        <v>135.80000000000001</v>
      </c>
      <c r="R69" s="112">
        <v>20.6</v>
      </c>
      <c r="S69" s="113">
        <v>1.01</v>
      </c>
    </row>
    <row r="70" spans="1:19" ht="0.75" hidden="1" customHeight="1" thickBot="1" x14ac:dyDescent="0.3">
      <c r="A70" s="92"/>
      <c r="B70" s="273"/>
      <c r="C70" s="273"/>
      <c r="D70" s="273"/>
      <c r="E70" s="273"/>
      <c r="F70" s="93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3"/>
    </row>
    <row r="71" spans="1:19" ht="12.75" hidden="1" customHeight="1" thickBot="1" x14ac:dyDescent="0.3">
      <c r="A71" s="92"/>
      <c r="B71" s="93"/>
      <c r="C71" s="93"/>
      <c r="D71" s="93"/>
      <c r="E71" s="93"/>
      <c r="F71" s="93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3"/>
    </row>
    <row r="72" spans="1:19" ht="15.75" hidden="1" thickBot="1" x14ac:dyDescent="0.3">
      <c r="A72" s="92"/>
      <c r="B72" s="93"/>
      <c r="C72" s="93"/>
      <c r="D72" s="93"/>
      <c r="E72" s="93"/>
      <c r="F72" s="93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6"/>
    </row>
    <row r="73" spans="1:19" ht="15.75" hidden="1" thickBot="1" x14ac:dyDescent="0.3">
      <c r="A73" s="92"/>
      <c r="B73" s="93"/>
      <c r="C73" s="93"/>
      <c r="D73" s="93"/>
      <c r="E73" s="93"/>
      <c r="F73" s="93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6"/>
    </row>
    <row r="74" spans="1:19" ht="3.75" hidden="1" customHeight="1" thickBot="1" x14ac:dyDescent="0.3">
      <c r="A74" s="119" t="s">
        <v>101</v>
      </c>
      <c r="B74" s="98" t="s">
        <v>102</v>
      </c>
      <c r="C74" s="98"/>
      <c r="D74" s="98"/>
      <c r="E74" s="98"/>
      <c r="F74" s="98"/>
      <c r="G74" s="100">
        <v>30</v>
      </c>
      <c r="H74" s="100">
        <v>0.24</v>
      </c>
      <c r="I74" s="100">
        <v>0.03</v>
      </c>
      <c r="J74" s="100">
        <v>0.99</v>
      </c>
      <c r="K74" s="100">
        <v>4.2</v>
      </c>
      <c r="L74" s="100">
        <v>1.7999999999999999E-2</v>
      </c>
      <c r="M74" s="100">
        <v>14.99</v>
      </c>
      <c r="N74" s="100">
        <v>1.7999999999999999E-2</v>
      </c>
      <c r="O74" s="100">
        <v>0.09</v>
      </c>
      <c r="P74" s="100">
        <v>32.69</v>
      </c>
      <c r="Q74" s="100">
        <v>21.55</v>
      </c>
      <c r="R74" s="100">
        <v>10.67</v>
      </c>
      <c r="S74" s="101">
        <v>0.4</v>
      </c>
    </row>
    <row r="75" spans="1:19" ht="15.75" hidden="1" thickBot="1" x14ac:dyDescent="0.3">
      <c r="A75" s="119" t="s">
        <v>93</v>
      </c>
      <c r="B75" s="98" t="s">
        <v>23</v>
      </c>
      <c r="C75" s="98"/>
      <c r="D75" s="98"/>
      <c r="E75" s="98"/>
      <c r="F75" s="98"/>
      <c r="G75" s="100">
        <v>200</v>
      </c>
      <c r="H75" s="100">
        <v>0.4</v>
      </c>
      <c r="I75" s="100">
        <v>0</v>
      </c>
      <c r="J75" s="100">
        <v>23.6</v>
      </c>
      <c r="K75" s="100">
        <v>94</v>
      </c>
      <c r="L75" s="100">
        <v>0</v>
      </c>
      <c r="M75" s="100">
        <v>2.8</v>
      </c>
      <c r="N75" s="100">
        <v>0</v>
      </c>
      <c r="O75" s="100">
        <v>0.01</v>
      </c>
      <c r="P75" s="100">
        <v>6.25</v>
      </c>
      <c r="Q75" s="100">
        <v>3.54</v>
      </c>
      <c r="R75" s="100">
        <v>2.34</v>
      </c>
      <c r="S75" s="101">
        <v>0.28999999999999998</v>
      </c>
    </row>
    <row r="76" spans="1:19" ht="15.75" hidden="1" thickBot="1" x14ac:dyDescent="0.3">
      <c r="A76" s="119"/>
      <c r="B76" s="98" t="s">
        <v>64</v>
      </c>
      <c r="C76" s="98"/>
      <c r="D76" s="98"/>
      <c r="E76" s="98"/>
      <c r="F76" s="98"/>
      <c r="G76" s="100">
        <v>30</v>
      </c>
      <c r="H76" s="100">
        <v>2.1</v>
      </c>
      <c r="I76" s="100">
        <v>0.85</v>
      </c>
      <c r="J76" s="100">
        <v>15.3</v>
      </c>
      <c r="K76" s="100">
        <v>75.400000000000006</v>
      </c>
      <c r="L76" s="100">
        <v>0.65</v>
      </c>
      <c r="M76" s="100">
        <v>0</v>
      </c>
      <c r="N76" s="100">
        <v>0</v>
      </c>
      <c r="O76" s="100">
        <v>0</v>
      </c>
      <c r="P76" s="100">
        <v>10.199999999999999</v>
      </c>
      <c r="Q76" s="100">
        <v>32.5</v>
      </c>
      <c r="R76" s="100">
        <v>7</v>
      </c>
      <c r="S76" s="101">
        <v>0.55000000000000004</v>
      </c>
    </row>
    <row r="77" spans="1:19" ht="15.75" hidden="1" thickBot="1" x14ac:dyDescent="0.3">
      <c r="A77" s="119"/>
      <c r="B77" s="98" t="s">
        <v>34</v>
      </c>
      <c r="C77" s="98"/>
      <c r="D77" s="98"/>
      <c r="E77" s="98"/>
      <c r="F77" s="98"/>
      <c r="G77" s="100">
        <v>30</v>
      </c>
      <c r="H77" s="100">
        <v>3.1</v>
      </c>
      <c r="I77" s="100">
        <v>0.43</v>
      </c>
      <c r="J77" s="100">
        <v>19.5</v>
      </c>
      <c r="K77" s="100">
        <v>94.3</v>
      </c>
      <c r="L77" s="100">
        <v>3.5000000000000003E-2</v>
      </c>
      <c r="M77" s="100">
        <v>0</v>
      </c>
      <c r="N77" s="100">
        <v>0</v>
      </c>
      <c r="O77" s="100">
        <v>0</v>
      </c>
      <c r="P77" s="100">
        <v>10.5</v>
      </c>
      <c r="Q77" s="100">
        <v>47.5</v>
      </c>
      <c r="R77" s="100">
        <v>14</v>
      </c>
      <c r="S77" s="101">
        <v>1.2</v>
      </c>
    </row>
    <row r="78" spans="1:19" ht="19.5" customHeight="1" thickBot="1" x14ac:dyDescent="0.3">
      <c r="A78" s="290" t="s">
        <v>177</v>
      </c>
      <c r="B78" s="81"/>
      <c r="C78" s="81"/>
      <c r="D78" s="81"/>
      <c r="E78" s="81"/>
      <c r="F78" s="103"/>
      <c r="G78" s="104">
        <f t="shared" ref="G78:S78" si="2">G68+G69+G70</f>
        <v>300</v>
      </c>
      <c r="H78" s="104">
        <f t="shared" si="2"/>
        <v>10.52</v>
      </c>
      <c r="I78" s="104">
        <f t="shared" si="2"/>
        <v>10.9</v>
      </c>
      <c r="J78" s="104">
        <f t="shared" si="2"/>
        <v>37.44</v>
      </c>
      <c r="K78" s="104">
        <f t="shared" si="2"/>
        <v>289.64</v>
      </c>
      <c r="L78" s="104">
        <f t="shared" si="2"/>
        <v>0.08</v>
      </c>
      <c r="M78" s="104">
        <f t="shared" si="2"/>
        <v>0.5</v>
      </c>
      <c r="N78" s="104">
        <f t="shared" si="2"/>
        <v>55.1</v>
      </c>
      <c r="O78" s="104">
        <f t="shared" si="2"/>
        <v>0.8</v>
      </c>
      <c r="P78" s="250">
        <f t="shared" si="2"/>
        <v>155.19</v>
      </c>
      <c r="Q78" s="251">
        <f t="shared" si="2"/>
        <v>137.30000000000001</v>
      </c>
      <c r="R78" s="104">
        <f t="shared" si="2"/>
        <v>21.73</v>
      </c>
      <c r="S78" s="105">
        <f t="shared" si="2"/>
        <v>1.19</v>
      </c>
    </row>
    <row r="79" spans="1:19" ht="15.75" x14ac:dyDescent="0.25">
      <c r="A79" s="246"/>
      <c r="B79" s="247"/>
      <c r="C79" s="247"/>
      <c r="D79" s="248"/>
      <c r="E79" s="247"/>
      <c r="F79" s="247"/>
      <c r="G79" s="248"/>
      <c r="H79" s="248"/>
      <c r="I79" s="248"/>
      <c r="J79" s="248"/>
      <c r="K79" s="248"/>
      <c r="L79" s="248"/>
      <c r="M79" s="248"/>
      <c r="N79" s="249"/>
      <c r="O79" s="248"/>
      <c r="P79" s="255"/>
      <c r="Q79" s="249"/>
      <c r="R79" s="248"/>
      <c r="S79" s="256"/>
    </row>
    <row r="80" spans="1:19" ht="13.5" customHeight="1" thickBot="1" x14ac:dyDescent="0.3">
      <c r="A80" s="388" t="s">
        <v>174</v>
      </c>
      <c r="B80" s="389"/>
      <c r="C80" s="390"/>
      <c r="D80" s="254"/>
      <c r="E80" s="253"/>
      <c r="F80" s="252"/>
      <c r="G80" s="381">
        <f t="shared" ref="G80:S80" si="3">G21+G52+G78</f>
        <v>1550</v>
      </c>
      <c r="H80" s="382">
        <f t="shared" si="3"/>
        <v>54.36</v>
      </c>
      <c r="I80" s="382">
        <f t="shared" si="3"/>
        <v>43.93</v>
      </c>
      <c r="J80" s="382">
        <f t="shared" si="3"/>
        <v>216.43</v>
      </c>
      <c r="K80" s="382">
        <f t="shared" si="3"/>
        <v>1526.92</v>
      </c>
      <c r="L80" s="382">
        <f t="shared" si="3"/>
        <v>1.496</v>
      </c>
      <c r="M80" s="382">
        <f t="shared" si="3"/>
        <v>113.12</v>
      </c>
      <c r="N80" s="383">
        <f t="shared" si="3"/>
        <v>166.762</v>
      </c>
      <c r="O80" s="382">
        <f t="shared" si="3"/>
        <v>6.02</v>
      </c>
      <c r="P80" s="382">
        <f t="shared" si="3"/>
        <v>624.42000000000007</v>
      </c>
      <c r="Q80" s="383">
        <f t="shared" si="3"/>
        <v>783.78</v>
      </c>
      <c r="R80" s="382">
        <f t="shared" si="3"/>
        <v>190.42</v>
      </c>
      <c r="S80" s="384">
        <f t="shared" si="3"/>
        <v>13.520000000000001</v>
      </c>
    </row>
    <row r="81" spans="1:19" x14ac:dyDescent="0.25">
      <c r="A81" s="391"/>
      <c r="B81" s="391"/>
      <c r="C81" s="391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</row>
  </sheetData>
  <pageMargins left="0" right="0" top="0" bottom="0" header="0" footer="0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G1" workbookViewId="0">
      <selection activeCell="Q12" sqref="Q12"/>
    </sheetView>
  </sheetViews>
  <sheetFormatPr defaultRowHeight="15" x14ac:dyDescent="0.25"/>
  <cols>
    <col min="1" max="5" width="9.140625" hidden="1" customWidth="1"/>
    <col min="6" max="6" width="1" hidden="1" customWidth="1"/>
    <col min="7" max="7" width="31" customWidth="1"/>
    <col min="8" max="8" width="14.5703125" customWidth="1"/>
    <col min="9" max="9" width="13" customWidth="1"/>
    <col min="10" max="11" width="12" customWidth="1"/>
    <col min="12" max="12" width="14.7109375" customWidth="1"/>
    <col min="13" max="13" width="10.5703125" customWidth="1"/>
    <col min="14" max="14" width="9.5703125" customWidth="1"/>
    <col min="15" max="15" width="9.7109375" customWidth="1"/>
    <col min="16" max="16" width="9.85546875" customWidth="1"/>
    <col min="17" max="17" width="10.42578125" customWidth="1"/>
    <col min="18" max="18" width="10.28515625" customWidth="1"/>
    <col min="19" max="19" width="10.5703125" customWidth="1"/>
    <col min="20" max="20" width="10.42578125" customWidth="1"/>
  </cols>
  <sheetData>
    <row r="1" spans="1:20" ht="29.25" customHeight="1" x14ac:dyDescent="0.3">
      <c r="G1" s="222" t="s">
        <v>266</v>
      </c>
      <c r="H1" s="222"/>
    </row>
    <row r="2" spans="1:20" ht="21" customHeight="1" thickBot="1" x14ac:dyDescent="0.3">
      <c r="A2" s="182"/>
      <c r="B2" s="182"/>
      <c r="C2" s="182"/>
      <c r="D2" s="182"/>
      <c r="E2" s="182"/>
      <c r="F2" s="182"/>
      <c r="G2" s="412"/>
      <c r="H2" s="412"/>
      <c r="I2" s="404"/>
      <c r="J2" s="413"/>
      <c r="K2" s="412"/>
      <c r="L2" s="412"/>
    </row>
    <row r="3" spans="1:20" ht="27" customHeight="1" x14ac:dyDescent="0.25">
      <c r="A3" s="411"/>
      <c r="B3" s="166"/>
      <c r="C3" s="166"/>
      <c r="D3" s="166"/>
      <c r="E3" s="166"/>
      <c r="F3" s="166"/>
      <c r="G3" s="405" t="s">
        <v>139</v>
      </c>
      <c r="H3" s="407" t="s">
        <v>5</v>
      </c>
      <c r="I3" s="189" t="s">
        <v>138</v>
      </c>
      <c r="J3" s="190"/>
      <c r="K3" s="191"/>
      <c r="L3" s="208" t="s">
        <v>6</v>
      </c>
      <c r="M3" s="202"/>
      <c r="N3" s="203"/>
      <c r="O3" s="204"/>
      <c r="P3" s="204"/>
      <c r="Q3" s="204"/>
      <c r="R3" s="203"/>
      <c r="S3" s="204"/>
      <c r="T3" s="204"/>
    </row>
    <row r="4" spans="1:20" ht="15.75" thickBot="1" x14ac:dyDescent="0.3">
      <c r="A4" s="166"/>
      <c r="B4" s="166"/>
      <c r="C4" s="166"/>
      <c r="D4" s="166"/>
      <c r="E4" s="166"/>
      <c r="F4" s="166"/>
      <c r="G4" s="406" t="s">
        <v>140</v>
      </c>
      <c r="H4" s="195" t="s">
        <v>265</v>
      </c>
      <c r="I4" s="192" t="s">
        <v>8</v>
      </c>
      <c r="J4" s="193" t="s">
        <v>9</v>
      </c>
      <c r="K4" s="194" t="s">
        <v>10</v>
      </c>
      <c r="L4" s="209" t="s">
        <v>11</v>
      </c>
      <c r="M4" s="205"/>
      <c r="N4" s="205"/>
      <c r="O4" s="205"/>
      <c r="P4" s="205"/>
      <c r="Q4" s="205"/>
      <c r="R4" s="205"/>
      <c r="S4" s="205"/>
      <c r="T4" s="205"/>
    </row>
    <row r="5" spans="1:20" ht="15.75" customHeight="1" thickBot="1" x14ac:dyDescent="0.3">
      <c r="A5" s="206"/>
      <c r="B5" s="206"/>
      <c r="C5" s="206"/>
      <c r="D5" s="206"/>
      <c r="E5" s="206"/>
      <c r="F5" s="206"/>
      <c r="G5" s="163">
        <v>1</v>
      </c>
      <c r="H5" s="168">
        <v>2</v>
      </c>
      <c r="I5" s="169">
        <v>3</v>
      </c>
      <c r="J5" s="169">
        <v>4</v>
      </c>
      <c r="K5" s="169">
        <v>5</v>
      </c>
      <c r="L5" s="162">
        <v>6</v>
      </c>
      <c r="M5" s="206"/>
      <c r="N5" s="206"/>
      <c r="O5" s="206"/>
      <c r="P5" s="206"/>
      <c r="Q5" s="206"/>
      <c r="R5" s="206"/>
      <c r="S5" s="206"/>
      <c r="T5" s="206"/>
    </row>
    <row r="6" spans="1:20" ht="0.75" hidden="1" customHeight="1" thickBot="1" x14ac:dyDescent="0.3">
      <c r="A6" s="182"/>
      <c r="B6" s="182"/>
      <c r="C6" s="182"/>
      <c r="D6" s="182"/>
      <c r="E6" s="182"/>
      <c r="F6" s="182"/>
      <c r="G6" s="210"/>
      <c r="H6" s="408"/>
      <c r="I6" s="182"/>
      <c r="J6" s="215"/>
      <c r="K6" s="182"/>
      <c r="L6" s="211"/>
      <c r="M6" s="182"/>
      <c r="N6" s="182"/>
      <c r="O6" s="182"/>
      <c r="P6" s="182"/>
      <c r="Q6" s="182"/>
      <c r="R6" s="182"/>
      <c r="S6" s="182"/>
      <c r="T6" s="182"/>
    </row>
    <row r="7" spans="1:20" ht="24.75" customHeight="1" x14ac:dyDescent="0.25">
      <c r="A7" s="182"/>
      <c r="B7" s="182"/>
      <c r="C7" s="182"/>
      <c r="D7" s="182"/>
      <c r="E7" s="182"/>
      <c r="F7" s="182"/>
      <c r="G7" s="414" t="s">
        <v>267</v>
      </c>
      <c r="H7" s="418">
        <v>1550</v>
      </c>
      <c r="I7" s="418">
        <v>54.36</v>
      </c>
      <c r="J7" s="418">
        <v>43.93</v>
      </c>
      <c r="K7" s="418">
        <v>216.43</v>
      </c>
      <c r="L7" s="419">
        <v>1526.92</v>
      </c>
      <c r="M7" s="182"/>
      <c r="N7" s="182"/>
      <c r="O7" s="182"/>
      <c r="P7" s="182"/>
      <c r="Q7" s="182"/>
      <c r="R7" s="182"/>
      <c r="S7" s="182"/>
      <c r="T7" s="182"/>
    </row>
    <row r="8" spans="1:20" ht="24.75" customHeight="1" x14ac:dyDescent="0.25">
      <c r="A8" s="182"/>
      <c r="B8" s="182"/>
      <c r="C8" s="182"/>
      <c r="D8" s="182"/>
      <c r="E8" s="182"/>
      <c r="F8" s="182"/>
      <c r="G8" s="196" t="s">
        <v>278</v>
      </c>
      <c r="H8" s="420">
        <v>1540</v>
      </c>
      <c r="I8" s="420">
        <v>53.18</v>
      </c>
      <c r="J8" s="420">
        <v>62.99</v>
      </c>
      <c r="K8" s="420">
        <v>188.15</v>
      </c>
      <c r="L8" s="417">
        <v>1544.7</v>
      </c>
      <c r="M8" s="182"/>
      <c r="N8" s="182"/>
      <c r="O8" s="182"/>
      <c r="P8" s="182"/>
      <c r="Q8" s="182"/>
      <c r="R8" s="182"/>
      <c r="S8" s="182"/>
      <c r="T8" s="182"/>
    </row>
    <row r="9" spans="1:20" ht="23.25" customHeight="1" x14ac:dyDescent="0.25">
      <c r="A9" s="182"/>
      <c r="B9" s="182"/>
      <c r="C9" s="182"/>
      <c r="D9" s="182"/>
      <c r="E9" s="182"/>
      <c r="F9" s="182"/>
      <c r="G9" s="415" t="s">
        <v>268</v>
      </c>
      <c r="H9" s="420">
        <v>1615</v>
      </c>
      <c r="I9" s="420">
        <v>58.9</v>
      </c>
      <c r="J9" s="420">
        <v>55.66</v>
      </c>
      <c r="K9" s="420">
        <v>210.13</v>
      </c>
      <c r="L9" s="417">
        <v>1578.21</v>
      </c>
      <c r="M9" s="182"/>
      <c r="N9" s="182"/>
      <c r="O9" s="182"/>
      <c r="P9" s="182"/>
      <c r="Q9" s="182"/>
      <c r="R9" s="182"/>
      <c r="S9" s="182"/>
      <c r="T9" s="182"/>
    </row>
    <row r="10" spans="1:20" ht="22.5" customHeight="1" x14ac:dyDescent="0.25">
      <c r="A10" s="182"/>
      <c r="B10" s="182"/>
      <c r="C10" s="182"/>
      <c r="D10" s="182"/>
      <c r="E10" s="182"/>
      <c r="F10" s="182"/>
      <c r="G10" s="415" t="s">
        <v>269</v>
      </c>
      <c r="H10" s="420">
        <v>1535</v>
      </c>
      <c r="I10" s="420">
        <v>37.44</v>
      </c>
      <c r="J10" s="420">
        <v>53.69</v>
      </c>
      <c r="K10" s="420">
        <v>223.45</v>
      </c>
      <c r="L10" s="417">
        <v>1550.4</v>
      </c>
      <c r="M10" s="182"/>
      <c r="N10" s="182"/>
      <c r="O10" s="182"/>
      <c r="P10" s="182"/>
      <c r="Q10" s="182"/>
      <c r="R10" s="182"/>
      <c r="S10" s="182"/>
      <c r="T10" s="182"/>
    </row>
    <row r="11" spans="1:20" ht="24" customHeight="1" x14ac:dyDescent="0.25">
      <c r="A11" s="182"/>
      <c r="B11" s="182"/>
      <c r="C11" s="182"/>
      <c r="D11" s="182"/>
      <c r="E11" s="182"/>
      <c r="F11" s="182"/>
      <c r="G11" s="416" t="s">
        <v>270</v>
      </c>
      <c r="H11" s="421">
        <v>1630</v>
      </c>
      <c r="I11" s="420">
        <v>54.53</v>
      </c>
      <c r="J11" s="420">
        <v>48.19</v>
      </c>
      <c r="K11" s="420">
        <v>223.58</v>
      </c>
      <c r="L11" s="417">
        <v>1561.78</v>
      </c>
      <c r="M11" s="182"/>
      <c r="N11" s="182"/>
      <c r="O11" s="182"/>
      <c r="P11" s="182"/>
      <c r="Q11" s="182"/>
      <c r="R11" s="182"/>
      <c r="S11" s="182"/>
      <c r="T11" s="182"/>
    </row>
    <row r="12" spans="1:20" ht="24" customHeight="1" x14ac:dyDescent="0.25">
      <c r="A12" s="182"/>
      <c r="B12" s="182"/>
      <c r="C12" s="182"/>
      <c r="D12" s="182"/>
      <c r="E12" s="182"/>
      <c r="F12" s="182"/>
      <c r="G12" s="416" t="s">
        <v>271</v>
      </c>
      <c r="H12" s="421">
        <v>1630</v>
      </c>
      <c r="I12" s="420">
        <v>58.73</v>
      </c>
      <c r="J12" s="420">
        <v>58.32</v>
      </c>
      <c r="K12" s="420">
        <v>211.94</v>
      </c>
      <c r="L12" s="417">
        <v>1564.93</v>
      </c>
      <c r="M12" s="182"/>
      <c r="N12" s="182"/>
      <c r="O12" s="182"/>
      <c r="P12" s="182"/>
      <c r="Q12" s="182"/>
      <c r="R12" s="182"/>
      <c r="S12" s="182"/>
      <c r="T12" s="182"/>
    </row>
    <row r="13" spans="1:20" ht="24" customHeight="1" x14ac:dyDescent="0.25">
      <c r="A13" s="182"/>
      <c r="B13" s="182"/>
      <c r="C13" s="182"/>
      <c r="D13" s="182"/>
      <c r="E13" s="182"/>
      <c r="F13" s="182"/>
      <c r="G13" s="416" t="s">
        <v>272</v>
      </c>
      <c r="H13" s="421">
        <v>1560</v>
      </c>
      <c r="I13" s="420">
        <v>68.06</v>
      </c>
      <c r="J13" s="420">
        <v>42.2</v>
      </c>
      <c r="K13" s="420">
        <v>215.4</v>
      </c>
      <c r="L13" s="417">
        <v>1534.8</v>
      </c>
      <c r="M13" s="182"/>
      <c r="N13" s="182"/>
      <c r="O13" s="182"/>
      <c r="P13" s="182"/>
      <c r="Q13" s="182"/>
      <c r="R13" s="182"/>
      <c r="S13" s="182"/>
      <c r="T13" s="182"/>
    </row>
    <row r="14" spans="1:20" ht="24" customHeight="1" x14ac:dyDescent="0.25">
      <c r="A14" s="182"/>
      <c r="B14" s="182"/>
      <c r="C14" s="182"/>
      <c r="D14" s="182"/>
      <c r="E14" s="182"/>
      <c r="F14" s="182"/>
      <c r="G14" s="416" t="s">
        <v>273</v>
      </c>
      <c r="H14" s="421">
        <v>1580</v>
      </c>
      <c r="I14" s="420">
        <v>58.22</v>
      </c>
      <c r="J14" s="420">
        <v>53.31</v>
      </c>
      <c r="K14" s="420">
        <v>201.31</v>
      </c>
      <c r="L14" s="417">
        <v>1561.7</v>
      </c>
      <c r="M14" s="182"/>
      <c r="N14" s="182"/>
      <c r="O14" s="182"/>
      <c r="P14" s="182"/>
      <c r="Q14" s="182"/>
      <c r="R14" s="182"/>
      <c r="S14" s="182"/>
      <c r="T14" s="182"/>
    </row>
    <row r="15" spans="1:20" ht="24" customHeight="1" x14ac:dyDescent="0.25">
      <c r="A15" s="182"/>
      <c r="B15" s="182"/>
      <c r="C15" s="182"/>
      <c r="D15" s="182"/>
      <c r="E15" s="182"/>
      <c r="F15" s="182"/>
      <c r="G15" s="416" t="s">
        <v>274</v>
      </c>
      <c r="H15" s="421">
        <v>1555</v>
      </c>
      <c r="I15" s="420">
        <v>43.98</v>
      </c>
      <c r="J15" s="420">
        <v>63.7</v>
      </c>
      <c r="K15" s="420">
        <v>198.13</v>
      </c>
      <c r="L15" s="417">
        <v>1554.31</v>
      </c>
      <c r="M15" s="182"/>
      <c r="N15" s="182"/>
      <c r="O15" s="182"/>
      <c r="P15" s="182"/>
      <c r="Q15" s="182"/>
      <c r="R15" s="182"/>
      <c r="S15" s="182"/>
      <c r="T15" s="182"/>
    </row>
    <row r="16" spans="1:20" ht="21.75" customHeight="1" thickBot="1" x14ac:dyDescent="0.3">
      <c r="A16" s="182"/>
      <c r="B16" s="182"/>
      <c r="C16" s="182"/>
      <c r="D16" s="182"/>
      <c r="E16" s="182"/>
      <c r="F16" s="182"/>
      <c r="G16" s="425" t="s">
        <v>275</v>
      </c>
      <c r="H16" s="426">
        <v>1620</v>
      </c>
      <c r="I16" s="426">
        <v>71.760000000000005</v>
      </c>
      <c r="J16" s="426">
        <v>54.43</v>
      </c>
      <c r="K16" s="426">
        <v>195.16</v>
      </c>
      <c r="L16" s="427">
        <v>1568.92</v>
      </c>
      <c r="M16" s="182"/>
      <c r="N16" s="182"/>
      <c r="O16" s="182"/>
      <c r="P16" s="182"/>
      <c r="Q16" s="182"/>
      <c r="R16" s="182"/>
      <c r="S16" s="182"/>
      <c r="T16" s="182"/>
    </row>
    <row r="17" spans="1:20" ht="29.25" customHeight="1" thickBot="1" x14ac:dyDescent="0.3">
      <c r="A17" s="182"/>
      <c r="B17" s="182"/>
      <c r="C17" s="182"/>
      <c r="D17" s="182"/>
      <c r="E17" s="182"/>
      <c r="F17" s="182"/>
      <c r="G17" s="422" t="s">
        <v>276</v>
      </c>
      <c r="H17" s="423">
        <f>H7+H8+H9+H10+H11+H12+H13+H14+H15+H16</f>
        <v>15815</v>
      </c>
      <c r="I17" s="423">
        <f>I7+I8+I9+I10+I11+I12+I13+I14+I15+I16</f>
        <v>559.16</v>
      </c>
      <c r="J17" s="423">
        <f>J7+J8+J9+J10+J11+J12+J13+J14+J15+J16</f>
        <v>536.41999999999996</v>
      </c>
      <c r="K17" s="423">
        <f>K7+K8+K9+K10+K11+K12+K13+K14+K15+K16</f>
        <v>2083.6799999999998</v>
      </c>
      <c r="L17" s="424">
        <f>L7+L8+L9+L10+L11+L12+L13+L14+L15+L16</f>
        <v>15546.669999999998</v>
      </c>
      <c r="M17" s="207"/>
      <c r="N17" s="207"/>
      <c r="O17" s="207"/>
      <c r="P17" s="207"/>
      <c r="Q17" s="207"/>
      <c r="R17" s="207"/>
      <c r="S17" s="207"/>
      <c r="T17" s="207"/>
    </row>
    <row r="18" spans="1:20" ht="28.5" customHeight="1" thickBot="1" x14ac:dyDescent="0.3">
      <c r="A18" s="182"/>
      <c r="B18" s="182"/>
      <c r="C18" s="182"/>
      <c r="D18" s="182"/>
      <c r="E18" s="182"/>
      <c r="F18" s="182"/>
      <c r="G18" s="428" t="s">
        <v>277</v>
      </c>
      <c r="H18" s="429">
        <f>H17/10</f>
        <v>1581.5</v>
      </c>
      <c r="I18" s="429">
        <f>I17/10</f>
        <v>55.915999999999997</v>
      </c>
      <c r="J18" s="429">
        <f>J17/10</f>
        <v>53.641999999999996</v>
      </c>
      <c r="K18" s="429">
        <f>K17/10</f>
        <v>208.36799999999999</v>
      </c>
      <c r="L18" s="430">
        <f>L17/10</f>
        <v>1554.6669999999999</v>
      </c>
      <c r="M18" s="207"/>
      <c r="N18" s="207"/>
      <c r="O18" s="207"/>
      <c r="P18" s="207"/>
      <c r="Q18" s="207"/>
      <c r="R18" s="207"/>
      <c r="S18" s="207"/>
      <c r="T18" s="207"/>
    </row>
    <row r="19" spans="1:20" ht="0.75" hidden="1" customHeight="1" thickBot="1" x14ac:dyDescent="0.3">
      <c r="A19" s="182"/>
      <c r="B19" s="182"/>
      <c r="C19" s="182"/>
      <c r="D19" s="182"/>
      <c r="E19" s="182"/>
      <c r="F19" s="182"/>
      <c r="G19" s="210"/>
      <c r="H19" s="408"/>
      <c r="I19" s="199"/>
      <c r="J19" s="201"/>
      <c r="K19" s="199"/>
      <c r="L19" s="211"/>
      <c r="M19" s="182"/>
      <c r="N19" s="182"/>
      <c r="O19" s="182"/>
      <c r="P19" s="182"/>
      <c r="Q19" s="182"/>
      <c r="R19" s="182"/>
      <c r="S19" s="182"/>
      <c r="T19" s="182"/>
    </row>
    <row r="20" spans="1:20" ht="23.25" hidden="1" customHeight="1" x14ac:dyDescent="0.25">
      <c r="A20" s="182"/>
      <c r="B20" s="182"/>
      <c r="C20" s="182"/>
      <c r="D20" s="182"/>
      <c r="E20" s="182"/>
      <c r="F20" s="182"/>
      <c r="G20" s="183"/>
      <c r="H20" s="184"/>
      <c r="I20" s="197"/>
      <c r="J20" s="197"/>
      <c r="K20" s="197"/>
      <c r="L20" s="212"/>
      <c r="M20" s="182"/>
      <c r="N20" s="182"/>
      <c r="O20" s="182"/>
      <c r="P20" s="182"/>
      <c r="Q20" s="182"/>
      <c r="R20" s="182"/>
      <c r="S20" s="182"/>
      <c r="T20" s="182"/>
    </row>
    <row r="21" spans="1:20" ht="22.5" hidden="1" customHeight="1" x14ac:dyDescent="0.25">
      <c r="A21" s="182"/>
      <c r="B21" s="182"/>
      <c r="C21" s="182"/>
      <c r="D21" s="182"/>
      <c r="E21" s="182"/>
      <c r="F21" s="182"/>
      <c r="G21" s="185"/>
      <c r="H21" s="186"/>
      <c r="I21" s="198"/>
      <c r="J21" s="198"/>
      <c r="K21" s="198"/>
      <c r="L21" s="213"/>
      <c r="M21" s="182"/>
      <c r="N21" s="182"/>
      <c r="O21" s="182"/>
      <c r="P21" s="182"/>
      <c r="Q21" s="182"/>
      <c r="R21" s="182"/>
      <c r="S21" s="182"/>
      <c r="T21" s="182"/>
    </row>
    <row r="22" spans="1:20" ht="21.75" hidden="1" customHeight="1" x14ac:dyDescent="0.25">
      <c r="A22" s="182"/>
      <c r="B22" s="182"/>
      <c r="C22" s="182"/>
      <c r="D22" s="182"/>
      <c r="E22" s="182"/>
      <c r="F22" s="182"/>
      <c r="G22" s="185"/>
      <c r="H22" s="186"/>
      <c r="I22" s="198"/>
      <c r="J22" s="198"/>
      <c r="K22" s="198"/>
      <c r="L22" s="213"/>
      <c r="M22" s="182"/>
      <c r="N22" s="182"/>
      <c r="O22" s="182"/>
      <c r="P22" s="182"/>
      <c r="Q22" s="182"/>
      <c r="R22" s="182"/>
      <c r="S22" s="182"/>
      <c r="T22" s="182"/>
    </row>
    <row r="23" spans="1:20" ht="22.5" hidden="1" customHeight="1" x14ac:dyDescent="0.25">
      <c r="A23" s="182"/>
      <c r="B23" s="182"/>
      <c r="C23" s="182"/>
      <c r="D23" s="182"/>
      <c r="E23" s="182"/>
      <c r="F23" s="182"/>
      <c r="G23" s="187"/>
      <c r="H23" s="188"/>
      <c r="I23" s="200"/>
      <c r="J23" s="200"/>
      <c r="K23" s="200"/>
      <c r="L23" s="214"/>
      <c r="M23" s="182"/>
      <c r="N23" s="182"/>
      <c r="O23" s="182"/>
      <c r="P23" s="182"/>
      <c r="Q23" s="182"/>
      <c r="R23" s="182"/>
      <c r="S23" s="182"/>
      <c r="T23" s="182"/>
    </row>
    <row r="24" spans="1:20" ht="32.25" hidden="1" customHeight="1" x14ac:dyDescent="0.25">
      <c r="A24" s="182"/>
      <c r="B24" s="182"/>
      <c r="C24" s="182"/>
      <c r="D24" s="182"/>
      <c r="E24" s="182"/>
      <c r="F24" s="182"/>
      <c r="G24" s="219"/>
      <c r="H24" s="410"/>
      <c r="I24" s="220"/>
      <c r="J24" s="220"/>
      <c r="K24" s="220"/>
      <c r="L24" s="221"/>
      <c r="M24" s="207"/>
      <c r="N24" s="207"/>
      <c r="O24" s="207"/>
      <c r="P24" s="207"/>
      <c r="Q24" s="207"/>
      <c r="R24" s="207"/>
      <c r="S24" s="207"/>
      <c r="T24" s="207"/>
    </row>
    <row r="25" spans="1:20" ht="0.75" hidden="1" customHeight="1" thickBot="1" x14ac:dyDescent="0.3">
      <c r="A25" s="182"/>
      <c r="B25" s="182"/>
      <c r="C25" s="182"/>
      <c r="D25" s="182"/>
      <c r="E25" s="182"/>
      <c r="F25" s="182"/>
      <c r="G25" s="216"/>
      <c r="H25" s="409"/>
      <c r="I25" s="217"/>
      <c r="J25" s="217"/>
      <c r="K25" s="217"/>
      <c r="L25" s="218"/>
      <c r="M25" s="207"/>
      <c r="N25" s="207"/>
      <c r="O25" s="207"/>
      <c r="P25" s="207"/>
      <c r="Q25" s="207"/>
      <c r="R25" s="207"/>
      <c r="S25" s="207"/>
      <c r="T25" s="207"/>
    </row>
    <row r="26" spans="1:20" x14ac:dyDescent="0.2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20" x14ac:dyDescent="0.2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</sheetData>
  <pageMargins left="0.59055118110236227" right="0.19685039370078741" top="0.19685039370078741" bottom="0.19685039370078741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topLeftCell="A4" workbookViewId="0">
      <selection activeCell="G54" sqref="G54"/>
    </sheetView>
  </sheetViews>
  <sheetFormatPr defaultRowHeight="15" x14ac:dyDescent="0.25"/>
  <cols>
    <col min="1" max="1" width="7" style="3" customWidth="1"/>
    <col min="2" max="3" width="9.140625" style="3"/>
    <col min="4" max="4" width="13.5703125" style="3" customWidth="1"/>
    <col min="5" max="5" width="10.28515625" style="3" customWidth="1"/>
    <col min="6" max="6" width="6.85546875" style="3" hidden="1" customWidth="1"/>
    <col min="7" max="7" width="7.85546875" style="3" customWidth="1"/>
    <col min="8" max="8" width="7.42578125" style="3" customWidth="1"/>
    <col min="9" max="9" width="7" style="3" customWidth="1"/>
    <col min="10" max="10" width="7.28515625" style="3" customWidth="1"/>
    <col min="11" max="11" width="8.2851562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7109375" style="3" customWidth="1"/>
    <col min="17" max="17" width="7.4257812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9.75" hidden="1" customHeight="1" thickBot="1" x14ac:dyDescent="0.3">
      <c r="G1" s="35"/>
    </row>
    <row r="2" spans="1:19" ht="16.5" hidden="1" customHeight="1" x14ac:dyDescent="0.25">
      <c r="E2" s="34"/>
    </row>
    <row r="3" spans="1:19" ht="1.5" hidden="1" customHeight="1" thickBot="1" x14ac:dyDescent="0.3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39.75" customHeight="1" thickBot="1" x14ac:dyDescent="0.3">
      <c r="A4" s="327" t="s">
        <v>84</v>
      </c>
      <c r="B4" s="52"/>
      <c r="C4" s="52"/>
      <c r="D4" s="326" t="s">
        <v>88</v>
      </c>
      <c r="E4" s="52"/>
      <c r="F4" s="52"/>
      <c r="G4" s="52"/>
      <c r="H4" s="336"/>
      <c r="I4" s="336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12.75" hidden="1" customHeight="1" x14ac:dyDescent="0.25">
      <c r="A5" s="139" t="s">
        <v>2</v>
      </c>
      <c r="B5" s="140"/>
      <c r="C5" s="141" t="s">
        <v>3</v>
      </c>
      <c r="D5" s="141"/>
      <c r="E5" s="141"/>
      <c r="F5" s="142" t="s">
        <v>4</v>
      </c>
      <c r="G5" s="143" t="s">
        <v>5</v>
      </c>
      <c r="H5" s="144" t="s">
        <v>78</v>
      </c>
      <c r="I5" s="145"/>
      <c r="J5" s="146"/>
      <c r="K5" s="147" t="s">
        <v>6</v>
      </c>
      <c r="L5" s="148" t="s">
        <v>77</v>
      </c>
      <c r="M5" s="149"/>
      <c r="N5" s="150"/>
      <c r="O5" s="151"/>
      <c r="P5" s="144" t="s">
        <v>76</v>
      </c>
      <c r="Q5" s="149"/>
      <c r="R5" s="150"/>
      <c r="S5" s="152"/>
    </row>
    <row r="6" spans="1:19" ht="1.5" hidden="1" customHeight="1" thickBot="1" x14ac:dyDescent="0.3">
      <c r="A6" s="153" t="s">
        <v>66</v>
      </c>
      <c r="B6" s="154" t="s">
        <v>79</v>
      </c>
      <c r="C6" s="155"/>
      <c r="D6" s="155"/>
      <c r="E6" s="155"/>
      <c r="F6" s="156" t="s">
        <v>7</v>
      </c>
      <c r="G6" s="157" t="s">
        <v>65</v>
      </c>
      <c r="H6" s="158" t="s">
        <v>8</v>
      </c>
      <c r="I6" s="159" t="s">
        <v>9</v>
      </c>
      <c r="J6" s="160" t="s">
        <v>10</v>
      </c>
      <c r="K6" s="161" t="s">
        <v>11</v>
      </c>
      <c r="L6" s="158" t="s">
        <v>12</v>
      </c>
      <c r="M6" s="159" t="s">
        <v>13</v>
      </c>
      <c r="N6" s="159" t="s">
        <v>14</v>
      </c>
      <c r="O6" s="159" t="s">
        <v>15</v>
      </c>
      <c r="P6" s="159" t="s">
        <v>16</v>
      </c>
      <c r="Q6" s="159" t="s">
        <v>17</v>
      </c>
      <c r="R6" s="159" t="s">
        <v>18</v>
      </c>
      <c r="S6" s="162" t="s">
        <v>19</v>
      </c>
    </row>
    <row r="7" spans="1:19" ht="23.25" customHeight="1" thickBot="1" x14ac:dyDescent="0.3">
      <c r="A7" s="171">
        <v>1</v>
      </c>
      <c r="B7" s="163"/>
      <c r="C7" s="59">
        <v>2</v>
      </c>
      <c r="D7" s="59"/>
      <c r="E7" s="167"/>
      <c r="F7" s="59"/>
      <c r="G7" s="168">
        <v>3</v>
      </c>
      <c r="H7" s="169">
        <v>4</v>
      </c>
      <c r="I7" s="169">
        <v>5</v>
      </c>
      <c r="J7" s="169">
        <v>6</v>
      </c>
      <c r="K7" s="159">
        <v>7</v>
      </c>
      <c r="L7" s="169">
        <v>8</v>
      </c>
      <c r="M7" s="169">
        <v>9</v>
      </c>
      <c r="N7" s="169">
        <v>10</v>
      </c>
      <c r="O7" s="169">
        <v>11</v>
      </c>
      <c r="P7" s="169">
        <v>12</v>
      </c>
      <c r="Q7" s="169">
        <v>13</v>
      </c>
      <c r="R7" s="169">
        <v>14</v>
      </c>
      <c r="S7" s="170">
        <v>15</v>
      </c>
    </row>
    <row r="8" spans="1:19" ht="34.5" customHeight="1" thickBot="1" x14ac:dyDescent="0.3">
      <c r="A8" s="79"/>
      <c r="B8" s="80"/>
      <c r="C8" s="80"/>
      <c r="D8" s="80"/>
      <c r="E8" s="80"/>
      <c r="F8" s="81"/>
      <c r="G8" s="259" t="s">
        <v>180</v>
      </c>
      <c r="H8" s="82"/>
      <c r="I8" s="83"/>
      <c r="J8" s="83"/>
      <c r="K8" s="81"/>
      <c r="L8" s="81"/>
      <c r="M8" s="84"/>
      <c r="N8" s="84"/>
      <c r="O8" s="84"/>
      <c r="P8" s="84"/>
      <c r="Q8" s="84"/>
      <c r="R8" s="84"/>
      <c r="S8" s="85"/>
    </row>
    <row r="9" spans="1:19" ht="19.5" customHeight="1" x14ac:dyDescent="0.25">
      <c r="A9" s="86" t="s">
        <v>83</v>
      </c>
      <c r="B9" s="271" t="s">
        <v>74</v>
      </c>
      <c r="C9" s="271"/>
      <c r="D9" s="401" t="s">
        <v>82</v>
      </c>
      <c r="E9" s="177"/>
      <c r="F9" s="87"/>
      <c r="G9" s="89">
        <v>10</v>
      </c>
      <c r="H9" s="89">
        <v>0.1</v>
      </c>
      <c r="I9" s="89">
        <v>7.25</v>
      </c>
      <c r="J9" s="89">
        <v>0.14000000000000001</v>
      </c>
      <c r="K9" s="89">
        <v>66</v>
      </c>
      <c r="L9" s="89">
        <v>0</v>
      </c>
      <c r="M9" s="89">
        <v>0</v>
      </c>
      <c r="N9" s="89">
        <v>0.05</v>
      </c>
      <c r="O9" s="89">
        <v>0.1</v>
      </c>
      <c r="P9" s="89">
        <v>2.4</v>
      </c>
      <c r="Q9" s="89">
        <v>3</v>
      </c>
      <c r="R9" s="89">
        <v>0.05</v>
      </c>
      <c r="S9" s="224">
        <v>0.02</v>
      </c>
    </row>
    <row r="10" spans="1:19" ht="18" customHeight="1" x14ac:dyDescent="0.25">
      <c r="A10" s="92" t="s">
        <v>96</v>
      </c>
      <c r="B10" s="273" t="s">
        <v>117</v>
      </c>
      <c r="C10" s="273"/>
      <c r="D10" s="273"/>
      <c r="E10" s="112"/>
      <c r="F10" s="93"/>
      <c r="G10" s="112">
        <v>150</v>
      </c>
      <c r="H10" s="112">
        <v>7.99</v>
      </c>
      <c r="I10" s="112">
        <v>24.49</v>
      </c>
      <c r="J10" s="112">
        <v>2.84</v>
      </c>
      <c r="K10" s="112">
        <v>262.94</v>
      </c>
      <c r="L10" s="112">
        <v>0.126</v>
      </c>
      <c r="M10" s="112">
        <v>0.62</v>
      </c>
      <c r="N10" s="112">
        <v>0.27</v>
      </c>
      <c r="O10" s="112">
        <v>0.73</v>
      </c>
      <c r="P10" s="112">
        <v>112.3</v>
      </c>
      <c r="Q10" s="112">
        <v>239.4</v>
      </c>
      <c r="R10" s="112">
        <v>21.69</v>
      </c>
      <c r="S10" s="113">
        <v>2.5</v>
      </c>
    </row>
    <row r="11" spans="1:19" ht="18.75" customHeight="1" x14ac:dyDescent="0.25">
      <c r="A11" s="92" t="s">
        <v>279</v>
      </c>
      <c r="B11" s="273" t="s">
        <v>280</v>
      </c>
      <c r="C11" s="273"/>
      <c r="D11" s="273"/>
      <c r="E11" s="112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idden="1" x14ac:dyDescent="0.25">
      <c r="A12" s="92"/>
      <c r="B12" s="273"/>
      <c r="C12" s="273"/>
      <c r="D12" s="273"/>
      <c r="E12" s="112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7.25" customHeight="1" x14ac:dyDescent="0.25">
      <c r="A13" s="92" t="s">
        <v>281</v>
      </c>
      <c r="B13" s="273" t="s">
        <v>282</v>
      </c>
      <c r="C13" s="273"/>
      <c r="D13" s="273"/>
      <c r="E13" s="112"/>
      <c r="F13" s="93"/>
      <c r="G13" s="112">
        <v>20</v>
      </c>
      <c r="H13" s="112">
        <v>1.36</v>
      </c>
      <c r="I13" s="112">
        <v>0.26</v>
      </c>
      <c r="J13" s="112">
        <v>7.96</v>
      </c>
      <c r="K13" s="112">
        <v>39.6</v>
      </c>
      <c r="L13" s="112">
        <v>3.5999999999999997E-2</v>
      </c>
      <c r="M13" s="112">
        <v>0</v>
      </c>
      <c r="N13" s="112">
        <v>0</v>
      </c>
      <c r="O13" s="112">
        <v>0.28000000000000003</v>
      </c>
      <c r="P13" s="112">
        <v>9.4</v>
      </c>
      <c r="Q13" s="112">
        <v>31.4</v>
      </c>
      <c r="R13" s="112">
        <v>9.4</v>
      </c>
      <c r="S13" s="113">
        <v>0.78</v>
      </c>
    </row>
    <row r="14" spans="1:19" hidden="1" x14ac:dyDescent="0.25">
      <c r="A14" s="92"/>
      <c r="B14" s="273" t="s">
        <v>24</v>
      </c>
      <c r="C14" s="273"/>
      <c r="D14" s="273"/>
      <c r="E14" s="112"/>
      <c r="F14" s="93"/>
      <c r="G14" s="112">
        <v>30</v>
      </c>
      <c r="H14" s="112" t="s">
        <v>25</v>
      </c>
      <c r="I14" s="112" t="s">
        <v>26</v>
      </c>
      <c r="J14" s="112" t="s">
        <v>27</v>
      </c>
      <c r="K14" s="112" t="s">
        <v>28</v>
      </c>
      <c r="L14" s="112" t="s">
        <v>29</v>
      </c>
      <c r="M14" s="112"/>
      <c r="N14" s="112"/>
      <c r="O14" s="112"/>
      <c r="P14" s="112" t="s">
        <v>30</v>
      </c>
      <c r="Q14" s="112" t="s">
        <v>31</v>
      </c>
      <c r="R14" s="112" t="s">
        <v>32</v>
      </c>
      <c r="S14" s="113" t="s">
        <v>33</v>
      </c>
    </row>
    <row r="15" spans="1:19" hidden="1" x14ac:dyDescent="0.25">
      <c r="A15" s="92"/>
      <c r="B15" s="273" t="s">
        <v>34</v>
      </c>
      <c r="C15" s="273"/>
      <c r="D15" s="273"/>
      <c r="E15" s="112"/>
      <c r="F15" s="93"/>
      <c r="G15" s="112">
        <v>30</v>
      </c>
      <c r="H15" s="112" t="s">
        <v>35</v>
      </c>
      <c r="I15" s="112" t="s">
        <v>36</v>
      </c>
      <c r="J15" s="112" t="s">
        <v>37</v>
      </c>
      <c r="K15" s="112" t="s">
        <v>38</v>
      </c>
      <c r="L15" s="112" t="s">
        <v>39</v>
      </c>
      <c r="M15" s="112"/>
      <c r="N15" s="112"/>
      <c r="O15" s="112"/>
      <c r="P15" s="112" t="s">
        <v>40</v>
      </c>
      <c r="Q15" s="112" t="s">
        <v>41</v>
      </c>
      <c r="R15" s="112" t="s">
        <v>22</v>
      </c>
      <c r="S15" s="113" t="s">
        <v>42</v>
      </c>
    </row>
    <row r="16" spans="1:19" hidden="1" x14ac:dyDescent="0.25">
      <c r="A16" s="92">
        <v>771</v>
      </c>
      <c r="B16" s="273" t="s">
        <v>43</v>
      </c>
      <c r="C16" s="273"/>
      <c r="D16" s="273"/>
      <c r="E16" s="112"/>
      <c r="F16" s="93"/>
      <c r="G16" s="112">
        <v>50</v>
      </c>
      <c r="H16" s="112">
        <v>5.2</v>
      </c>
      <c r="I16" s="112" t="s">
        <v>25</v>
      </c>
      <c r="J16" s="112" t="s">
        <v>45</v>
      </c>
      <c r="K16" s="112" t="s">
        <v>46</v>
      </c>
      <c r="L16" s="112" t="s">
        <v>47</v>
      </c>
      <c r="M16" s="112" t="s">
        <v>48</v>
      </c>
      <c r="N16" s="112"/>
      <c r="O16" s="112" t="s">
        <v>49</v>
      </c>
      <c r="P16" s="112" t="s">
        <v>50</v>
      </c>
      <c r="Q16" s="112" t="s">
        <v>51</v>
      </c>
      <c r="R16" s="112" t="s">
        <v>52</v>
      </c>
      <c r="S16" s="113" t="s">
        <v>53</v>
      </c>
    </row>
    <row r="17" spans="1:19" hidden="1" x14ac:dyDescent="0.25">
      <c r="A17" s="92"/>
      <c r="B17" s="273"/>
      <c r="C17" s="273"/>
      <c r="D17" s="273"/>
      <c r="E17" s="112"/>
      <c r="F17" s="93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</row>
    <row r="18" spans="1:19" ht="4.5" hidden="1" customHeight="1" x14ac:dyDescent="0.25">
      <c r="A18" s="92"/>
      <c r="B18" s="273"/>
      <c r="C18" s="273"/>
      <c r="D18" s="273"/>
      <c r="E18" s="112"/>
      <c r="F18" s="93"/>
      <c r="G18" s="112">
        <v>15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3"/>
    </row>
    <row r="19" spans="1:19" ht="18" customHeight="1" x14ac:dyDescent="0.25">
      <c r="A19" s="92" t="s">
        <v>148</v>
      </c>
      <c r="B19" s="273" t="s">
        <v>70</v>
      </c>
      <c r="C19" s="273"/>
      <c r="D19" s="273"/>
      <c r="E19" s="112"/>
      <c r="F19" s="93"/>
      <c r="G19" s="112">
        <v>200</v>
      </c>
      <c r="H19" s="112">
        <v>0.12</v>
      </c>
      <c r="I19" s="112">
        <v>0</v>
      </c>
      <c r="J19" s="112">
        <v>12.04</v>
      </c>
      <c r="K19" s="112">
        <v>48.64</v>
      </c>
      <c r="L19" s="112">
        <v>0</v>
      </c>
      <c r="M19" s="112">
        <v>0</v>
      </c>
      <c r="N19" s="112">
        <v>0</v>
      </c>
      <c r="O19" s="112">
        <v>0</v>
      </c>
      <c r="P19" s="112">
        <v>2.59</v>
      </c>
      <c r="Q19" s="112">
        <v>1.5</v>
      </c>
      <c r="R19" s="112">
        <v>1.1299999999999999</v>
      </c>
      <c r="S19" s="113">
        <v>0.18</v>
      </c>
    </row>
    <row r="20" spans="1:19" ht="0.75" hidden="1" customHeight="1" x14ac:dyDescent="0.25">
      <c r="A20" s="97"/>
      <c r="B20" s="275"/>
      <c r="C20" s="275"/>
      <c r="D20" s="275"/>
      <c r="E20" s="165"/>
      <c r="F20" s="98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225"/>
    </row>
    <row r="21" spans="1:19" ht="18" customHeight="1" thickBot="1" x14ac:dyDescent="0.3">
      <c r="A21" s="131" t="s">
        <v>204</v>
      </c>
      <c r="B21" s="365" t="s">
        <v>205</v>
      </c>
      <c r="C21" s="277"/>
      <c r="D21" s="277"/>
      <c r="E21" s="176"/>
      <c r="F21" s="133"/>
      <c r="G21" s="134">
        <v>100</v>
      </c>
      <c r="H21" s="134">
        <v>0.4</v>
      </c>
      <c r="I21" s="134">
        <v>0.4</v>
      </c>
      <c r="J21" s="134">
        <v>9.8000000000000007</v>
      </c>
      <c r="K21" s="134">
        <v>44</v>
      </c>
      <c r="L21" s="134">
        <v>0.03</v>
      </c>
      <c r="M21" s="134">
        <v>7</v>
      </c>
      <c r="N21" s="134">
        <v>0</v>
      </c>
      <c r="O21" s="134">
        <v>0.2</v>
      </c>
      <c r="P21" s="134">
        <v>16.100000000000001</v>
      </c>
      <c r="Q21" s="134">
        <v>11</v>
      </c>
      <c r="R21" s="134">
        <v>9</v>
      </c>
      <c r="S21" s="230">
        <v>2.21</v>
      </c>
    </row>
    <row r="22" spans="1:19" ht="23.25" customHeight="1" thickBot="1" x14ac:dyDescent="0.3">
      <c r="A22" s="290" t="s">
        <v>175</v>
      </c>
      <c r="B22" s="279"/>
      <c r="C22" s="279"/>
      <c r="D22" s="279"/>
      <c r="E22" s="73"/>
      <c r="F22" s="103"/>
      <c r="G22" s="104">
        <f t="shared" ref="G22:R22" si="0">G9+G10+G11+G13+G19+G21</f>
        <v>500</v>
      </c>
      <c r="H22" s="104">
        <f t="shared" si="0"/>
        <v>11.489999999999998</v>
      </c>
      <c r="I22" s="104">
        <f t="shared" si="0"/>
        <v>32.559999999999995</v>
      </c>
      <c r="J22" s="104">
        <f t="shared" si="0"/>
        <v>42.620000000000005</v>
      </c>
      <c r="K22" s="104">
        <f t="shared" si="0"/>
        <v>507.98</v>
      </c>
      <c r="L22" s="104">
        <f t="shared" si="0"/>
        <v>0.21199999999999999</v>
      </c>
      <c r="M22" s="104">
        <f t="shared" si="0"/>
        <v>7.62</v>
      </c>
      <c r="N22" s="104">
        <f t="shared" si="0"/>
        <v>0.32</v>
      </c>
      <c r="O22" s="104">
        <f t="shared" si="0"/>
        <v>1.53</v>
      </c>
      <c r="P22" s="104">
        <f t="shared" si="0"/>
        <v>146.79</v>
      </c>
      <c r="Q22" s="104">
        <f t="shared" si="0"/>
        <v>299.3</v>
      </c>
      <c r="R22" s="104">
        <f t="shared" si="0"/>
        <v>44.070000000000007</v>
      </c>
      <c r="S22" s="105">
        <f>+S9+S10+S11+S13+S19:T19+S21</f>
        <v>5.91</v>
      </c>
    </row>
    <row r="23" spans="1:19" ht="17.25" customHeight="1" x14ac:dyDescent="0.25">
      <c r="A23" s="131"/>
      <c r="B23" s="277"/>
      <c r="C23" s="277"/>
      <c r="D23" s="277"/>
      <c r="E23" s="340"/>
      <c r="F23" s="237"/>
      <c r="G23" s="238"/>
      <c r="H23" s="239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40"/>
    </row>
    <row r="24" spans="1:19" ht="0.75" customHeight="1" x14ac:dyDescent="0.25">
      <c r="A24" s="257"/>
      <c r="B24" s="277"/>
      <c r="C24" s="277"/>
      <c r="D24" s="278"/>
      <c r="E24" s="176"/>
      <c r="F24" s="132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258"/>
    </row>
    <row r="25" spans="1:19" ht="13.5" hidden="1" customHeight="1" x14ac:dyDescent="0.25">
      <c r="A25" s="257"/>
      <c r="B25" s="277"/>
      <c r="C25" s="277"/>
      <c r="D25" s="277"/>
      <c r="E25" s="176"/>
      <c r="F25" s="132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258"/>
    </row>
    <row r="26" spans="1:19" ht="12.75" hidden="1" customHeight="1" x14ac:dyDescent="0.25">
      <c r="A26" s="257"/>
      <c r="B26" s="277"/>
      <c r="C26" s="277"/>
      <c r="D26" s="277"/>
      <c r="E26" s="176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258"/>
    </row>
    <row r="27" spans="1:19" ht="12.75" hidden="1" customHeight="1" x14ac:dyDescent="0.25">
      <c r="A27" s="257"/>
      <c r="B27" s="277"/>
      <c r="C27" s="277"/>
      <c r="D27" s="277"/>
      <c r="E27" s="176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58"/>
    </row>
    <row r="28" spans="1:19" hidden="1" x14ac:dyDescent="0.25">
      <c r="A28" s="257"/>
      <c r="B28" s="277"/>
      <c r="C28" s="277"/>
      <c r="D28" s="277"/>
      <c r="E28" s="176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258"/>
    </row>
    <row r="29" spans="1:19" hidden="1" x14ac:dyDescent="0.25">
      <c r="A29" s="257"/>
      <c r="B29" s="277"/>
      <c r="C29" s="277"/>
      <c r="D29" s="277"/>
      <c r="E29" s="176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258"/>
    </row>
    <row r="30" spans="1:19" ht="13.5" hidden="1" customHeight="1" x14ac:dyDescent="0.25">
      <c r="A30" s="257"/>
      <c r="B30" s="277"/>
      <c r="C30" s="277"/>
      <c r="D30" s="277"/>
      <c r="E30" s="176"/>
      <c r="F30" s="132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258"/>
    </row>
    <row r="31" spans="1:19" ht="0.75" hidden="1" customHeight="1" x14ac:dyDescent="0.25">
      <c r="A31" s="131"/>
      <c r="B31" s="277"/>
      <c r="C31" s="277"/>
      <c r="D31" s="277"/>
      <c r="E31" s="176"/>
      <c r="F31" s="132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258"/>
    </row>
    <row r="32" spans="1:19" hidden="1" x14ac:dyDescent="0.25">
      <c r="A32" s="131"/>
      <c r="B32" s="277"/>
      <c r="C32" s="277"/>
      <c r="D32" s="277"/>
      <c r="E32" s="176"/>
      <c r="F32" s="132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258"/>
    </row>
    <row r="33" spans="1:19" ht="12.75" hidden="1" customHeight="1" x14ac:dyDescent="0.25">
      <c r="A33" s="131"/>
      <c r="B33" s="277"/>
      <c r="C33" s="277"/>
      <c r="D33" s="277"/>
      <c r="E33" s="176"/>
      <c r="F33" s="132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258"/>
    </row>
    <row r="34" spans="1:19" hidden="1" x14ac:dyDescent="0.25">
      <c r="A34" s="131"/>
      <c r="B34" s="277"/>
      <c r="C34" s="277"/>
      <c r="D34" s="277"/>
      <c r="E34" s="176"/>
      <c r="F34" s="132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258"/>
    </row>
    <row r="35" spans="1:19" hidden="1" x14ac:dyDescent="0.25">
      <c r="A35" s="131"/>
      <c r="B35" s="277"/>
      <c r="C35" s="277"/>
      <c r="D35" s="277"/>
      <c r="E35" s="176"/>
      <c r="F35" s="132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258"/>
    </row>
    <row r="36" spans="1:19" hidden="1" x14ac:dyDescent="0.25">
      <c r="A36" s="131"/>
      <c r="B36" s="277"/>
      <c r="C36" s="277"/>
      <c r="D36" s="277"/>
      <c r="E36" s="176"/>
      <c r="F36" s="132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258"/>
    </row>
    <row r="37" spans="1:19" ht="0.75" hidden="1" customHeight="1" x14ac:dyDescent="0.25">
      <c r="A37" s="131"/>
      <c r="B37" s="277"/>
      <c r="C37" s="277"/>
      <c r="D37" s="277"/>
      <c r="E37" s="176"/>
      <c r="F37" s="132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258"/>
    </row>
    <row r="38" spans="1:19" ht="13.5" hidden="1" customHeight="1" x14ac:dyDescent="0.25">
      <c r="A38" s="131"/>
      <c r="B38" s="277"/>
      <c r="C38" s="277"/>
      <c r="D38" s="277"/>
      <c r="E38" s="176"/>
      <c r="F38" s="132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258"/>
    </row>
    <row r="39" spans="1:19" ht="15.75" hidden="1" customHeight="1" x14ac:dyDescent="0.25">
      <c r="A39" s="131"/>
      <c r="B39" s="277"/>
      <c r="C39" s="277"/>
      <c r="D39" s="277"/>
      <c r="E39" s="176"/>
      <c r="F39" s="132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40"/>
    </row>
    <row r="40" spans="1:19" ht="17.25" customHeight="1" thickBot="1" x14ac:dyDescent="0.3">
      <c r="A40" s="71"/>
      <c r="B40" s="282"/>
      <c r="C40" s="282"/>
      <c r="D40" s="282"/>
      <c r="E40" s="106"/>
      <c r="F40" s="107"/>
      <c r="G40" s="260" t="s">
        <v>178</v>
      </c>
      <c r="H40" s="107"/>
      <c r="I40" s="107"/>
      <c r="J40" s="108"/>
      <c r="K40" s="108"/>
      <c r="L40" s="108"/>
      <c r="M40" s="108"/>
      <c r="N40" s="108"/>
      <c r="O40" s="108"/>
      <c r="P40" s="108"/>
      <c r="Q40" s="108"/>
      <c r="R40" s="108"/>
      <c r="S40" s="109" t="s">
        <v>80</v>
      </c>
    </row>
    <row r="41" spans="1:19" hidden="1" x14ac:dyDescent="0.25">
      <c r="A41" s="111"/>
      <c r="B41" s="271"/>
      <c r="C41" s="271"/>
      <c r="D41" s="271"/>
      <c r="E41" s="89"/>
      <c r="F41" s="87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</row>
    <row r="42" spans="1:19" ht="18" customHeight="1" x14ac:dyDescent="0.25">
      <c r="A42" s="92" t="s">
        <v>170</v>
      </c>
      <c r="B42" s="273" t="s">
        <v>98</v>
      </c>
      <c r="C42" s="273"/>
      <c r="D42" s="273"/>
      <c r="E42" s="112"/>
      <c r="F42" s="93"/>
      <c r="G42" s="112">
        <v>200</v>
      </c>
      <c r="H42" s="112">
        <v>1.67</v>
      </c>
      <c r="I42" s="112">
        <v>4.07</v>
      </c>
      <c r="J42" s="112">
        <v>10.15</v>
      </c>
      <c r="K42" s="112">
        <v>91.6</v>
      </c>
      <c r="L42" s="112">
        <v>5.1999999999999998E-2</v>
      </c>
      <c r="M42" s="112">
        <v>10.5</v>
      </c>
      <c r="N42" s="112">
        <v>0</v>
      </c>
      <c r="O42" s="112">
        <v>0</v>
      </c>
      <c r="P42" s="112">
        <v>31.8</v>
      </c>
      <c r="Q42" s="112">
        <v>52.66</v>
      </c>
      <c r="R42" s="112">
        <v>22.46</v>
      </c>
      <c r="S42" s="113">
        <v>0.86</v>
      </c>
    </row>
    <row r="43" spans="1:19" ht="18" customHeight="1" x14ac:dyDescent="0.25">
      <c r="A43" s="92" t="s">
        <v>231</v>
      </c>
      <c r="B43" s="273" t="s">
        <v>232</v>
      </c>
      <c r="C43" s="273"/>
      <c r="D43" s="273"/>
      <c r="E43" s="112"/>
      <c r="F43" s="93"/>
      <c r="G43" s="112">
        <v>240</v>
      </c>
      <c r="H43" s="112">
        <v>17.28</v>
      </c>
      <c r="I43" s="112">
        <v>17.86</v>
      </c>
      <c r="J43" s="112">
        <v>40.51</v>
      </c>
      <c r="K43" s="112">
        <v>391.7</v>
      </c>
      <c r="L43" s="112">
        <v>5.8000000000000003E-2</v>
      </c>
      <c r="M43" s="112">
        <v>0.19</v>
      </c>
      <c r="N43" s="112">
        <v>0</v>
      </c>
      <c r="O43" s="112">
        <v>4.9000000000000004</v>
      </c>
      <c r="P43" s="112">
        <v>21.22</v>
      </c>
      <c r="Q43" s="112">
        <v>203.42</v>
      </c>
      <c r="R43" s="112">
        <v>50.78</v>
      </c>
      <c r="S43" s="113">
        <v>1.87</v>
      </c>
    </row>
    <row r="44" spans="1:19" ht="13.5" hidden="1" customHeight="1" x14ac:dyDescent="0.25">
      <c r="A44" s="92"/>
      <c r="B44" s="273"/>
      <c r="C44" s="273"/>
      <c r="D44" s="273"/>
      <c r="E44" s="112"/>
      <c r="F44" s="93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3"/>
    </row>
    <row r="45" spans="1:19" ht="18" customHeight="1" x14ac:dyDescent="0.25">
      <c r="A45" s="92" t="s">
        <v>163</v>
      </c>
      <c r="B45" s="273" t="s">
        <v>264</v>
      </c>
      <c r="C45" s="273"/>
      <c r="D45" s="273"/>
      <c r="E45" s="95" t="s">
        <v>254</v>
      </c>
      <c r="F45" s="93"/>
      <c r="G45" s="112">
        <v>60</v>
      </c>
      <c r="H45" s="112">
        <v>1.8</v>
      </c>
      <c r="I45" s="112">
        <v>2.2799999999999998</v>
      </c>
      <c r="J45" s="112">
        <v>3.18</v>
      </c>
      <c r="K45" s="112">
        <v>40.200000000000003</v>
      </c>
      <c r="L45" s="112">
        <v>4.8000000000000001E-2</v>
      </c>
      <c r="M45" s="112">
        <v>1.2</v>
      </c>
      <c r="N45" s="112">
        <v>11.4</v>
      </c>
      <c r="O45" s="112">
        <v>0.15</v>
      </c>
      <c r="P45" s="112">
        <v>11.5</v>
      </c>
      <c r="Q45" s="112">
        <v>34.200000000000003</v>
      </c>
      <c r="R45" s="112">
        <v>11.3</v>
      </c>
      <c r="S45" s="113">
        <v>0.38</v>
      </c>
    </row>
    <row r="46" spans="1:19" ht="18" customHeight="1" x14ac:dyDescent="0.25">
      <c r="A46" s="92" t="s">
        <v>126</v>
      </c>
      <c r="B46" s="273" t="s">
        <v>75</v>
      </c>
      <c r="C46" s="273"/>
      <c r="D46" s="273"/>
      <c r="E46" s="112"/>
      <c r="F46" s="93"/>
      <c r="G46" s="112">
        <v>200</v>
      </c>
      <c r="H46" s="112">
        <v>0.56000000000000005</v>
      </c>
      <c r="I46" s="112">
        <v>0</v>
      </c>
      <c r="J46" s="112">
        <v>27.89</v>
      </c>
      <c r="K46" s="112">
        <v>113.79</v>
      </c>
      <c r="L46" s="112">
        <v>0.03</v>
      </c>
      <c r="M46" s="112">
        <v>1.22</v>
      </c>
      <c r="N46" s="112">
        <v>0.18</v>
      </c>
      <c r="O46" s="112">
        <v>1.68</v>
      </c>
      <c r="P46" s="112">
        <v>49.5</v>
      </c>
      <c r="Q46" s="112">
        <v>44.53</v>
      </c>
      <c r="R46" s="112">
        <v>32.03</v>
      </c>
      <c r="S46" s="113">
        <v>1.02</v>
      </c>
    </row>
    <row r="47" spans="1:19" ht="17.25" customHeight="1" x14ac:dyDescent="0.25">
      <c r="A47" s="92" t="s">
        <v>279</v>
      </c>
      <c r="B47" s="273" t="s">
        <v>280</v>
      </c>
      <c r="C47" s="273"/>
      <c r="D47" s="273"/>
      <c r="E47" s="112"/>
      <c r="F47" s="93"/>
      <c r="G47" s="112">
        <v>30</v>
      </c>
      <c r="H47" s="112">
        <v>2.2799999999999998</v>
      </c>
      <c r="I47" s="112">
        <v>0.24</v>
      </c>
      <c r="J47" s="112">
        <v>14.76</v>
      </c>
      <c r="K47" s="112">
        <v>70.2</v>
      </c>
      <c r="L47" s="112">
        <v>3.3000000000000002E-2</v>
      </c>
      <c r="M47" s="112">
        <v>0</v>
      </c>
      <c r="N47" s="112">
        <v>0</v>
      </c>
      <c r="O47" s="112">
        <v>0.33</v>
      </c>
      <c r="P47" s="112">
        <v>6</v>
      </c>
      <c r="Q47" s="112">
        <v>19.5</v>
      </c>
      <c r="R47" s="112">
        <v>4.2</v>
      </c>
      <c r="S47" s="113">
        <v>0.33</v>
      </c>
    </row>
    <row r="48" spans="1:19" ht="16.5" customHeight="1" x14ac:dyDescent="0.25">
      <c r="A48" s="110" t="s">
        <v>281</v>
      </c>
      <c r="B48" s="273" t="s">
        <v>282</v>
      </c>
      <c r="C48" s="273"/>
      <c r="D48" s="273"/>
      <c r="E48" s="112"/>
      <c r="F48" s="93"/>
      <c r="G48" s="112">
        <v>20</v>
      </c>
      <c r="H48" s="112">
        <v>1.36</v>
      </c>
      <c r="I48" s="112">
        <v>0.26</v>
      </c>
      <c r="J48" s="112">
        <v>7.96</v>
      </c>
      <c r="K48" s="112">
        <v>39.6</v>
      </c>
      <c r="L48" s="112">
        <v>3.5999999999999997E-2</v>
      </c>
      <c r="M48" s="112">
        <v>0</v>
      </c>
      <c r="N48" s="112">
        <v>0</v>
      </c>
      <c r="O48" s="112">
        <v>0.28000000000000003</v>
      </c>
      <c r="P48" s="112">
        <v>9.4</v>
      </c>
      <c r="Q48" s="112">
        <v>31.4</v>
      </c>
      <c r="R48" s="112">
        <v>9.4</v>
      </c>
      <c r="S48" s="113">
        <v>0.78</v>
      </c>
    </row>
    <row r="49" spans="1:19" ht="0.75" hidden="1" customHeight="1" x14ac:dyDescent="0.25">
      <c r="A49" s="110"/>
      <c r="B49" s="273"/>
      <c r="C49" s="273"/>
      <c r="D49" s="273"/>
      <c r="E49" s="112"/>
      <c r="F49" s="93"/>
      <c r="G49" s="95" t="s">
        <v>57</v>
      </c>
      <c r="H49" s="95" t="s">
        <v>20</v>
      </c>
      <c r="I49" s="95" t="s">
        <v>58</v>
      </c>
      <c r="J49" s="95" t="s">
        <v>44</v>
      </c>
      <c r="K49" s="95" t="s">
        <v>59</v>
      </c>
      <c r="L49" s="95" t="s">
        <v>60</v>
      </c>
      <c r="M49" s="95" t="s">
        <v>54</v>
      </c>
      <c r="N49" s="95" t="s">
        <v>61</v>
      </c>
      <c r="O49" s="95" t="s">
        <v>49</v>
      </c>
      <c r="P49" s="95" t="s">
        <v>33</v>
      </c>
      <c r="Q49" s="95" t="s">
        <v>62</v>
      </c>
      <c r="R49" s="95" t="s">
        <v>63</v>
      </c>
      <c r="S49" s="96" t="s">
        <v>21</v>
      </c>
    </row>
    <row r="50" spans="1:19" ht="0.75" hidden="1" customHeight="1" x14ac:dyDescent="0.25">
      <c r="A50" s="110"/>
      <c r="B50" s="273"/>
      <c r="C50" s="273"/>
      <c r="D50" s="273"/>
      <c r="E50" s="112"/>
      <c r="F50" s="93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6"/>
    </row>
    <row r="51" spans="1:19" ht="1.5" customHeight="1" thickBot="1" x14ac:dyDescent="0.3">
      <c r="A51" s="97"/>
      <c r="B51" s="275"/>
      <c r="C51" s="275"/>
      <c r="D51" s="275"/>
      <c r="E51" s="165"/>
      <c r="F51" s="98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</row>
    <row r="52" spans="1:19" ht="24" customHeight="1" thickBot="1" x14ac:dyDescent="0.3">
      <c r="A52" s="290" t="s">
        <v>176</v>
      </c>
      <c r="B52" s="279"/>
      <c r="C52" s="279"/>
      <c r="D52" s="279"/>
      <c r="E52" s="73"/>
      <c r="F52" s="103"/>
      <c r="G52" s="104">
        <f>G42+G43+G44+G45+G46+G47+G48</f>
        <v>750</v>
      </c>
      <c r="H52" s="104">
        <f>H42+H43+H44+H45+H46+H47+H48</f>
        <v>24.950000000000003</v>
      </c>
      <c r="I52" s="104">
        <f>I42+I43+I44+I45+I46+I48</f>
        <v>24.470000000000002</v>
      </c>
      <c r="J52" s="104">
        <f t="shared" ref="J52:S52" si="1">J42+J43+J44+J45+J46+J47+J48</f>
        <v>104.44999999999999</v>
      </c>
      <c r="K52" s="104">
        <f t="shared" si="1"/>
        <v>747.09</v>
      </c>
      <c r="L52" s="104">
        <f t="shared" si="1"/>
        <v>0.25700000000000001</v>
      </c>
      <c r="M52" s="104">
        <f t="shared" si="1"/>
        <v>13.11</v>
      </c>
      <c r="N52" s="104">
        <f t="shared" si="1"/>
        <v>11.58</v>
      </c>
      <c r="O52" s="104">
        <f t="shared" si="1"/>
        <v>7.3400000000000007</v>
      </c>
      <c r="P52" s="104">
        <f t="shared" si="1"/>
        <v>129.41999999999999</v>
      </c>
      <c r="Q52" s="104">
        <f t="shared" si="1"/>
        <v>385.70999999999992</v>
      </c>
      <c r="R52" s="104">
        <f t="shared" si="1"/>
        <v>130.17000000000002</v>
      </c>
      <c r="S52" s="105">
        <f t="shared" si="1"/>
        <v>5.24</v>
      </c>
    </row>
    <row r="53" spans="1:19" ht="3.75" hidden="1" customHeight="1" x14ac:dyDescent="0.25">
      <c r="A53" s="114"/>
      <c r="B53" s="284"/>
      <c r="C53" s="284"/>
      <c r="D53" s="284"/>
      <c r="E53" s="134"/>
      <c r="F53" s="115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8"/>
    </row>
    <row r="54" spans="1:19" ht="18.75" customHeight="1" x14ac:dyDescent="0.25">
      <c r="A54" s="241"/>
      <c r="B54" s="286"/>
      <c r="C54" s="286"/>
      <c r="D54" s="286"/>
      <c r="E54" s="350"/>
      <c r="F54" s="242"/>
      <c r="G54" s="243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5"/>
    </row>
    <row r="55" spans="1:19" ht="6" customHeight="1" x14ac:dyDescent="0.25">
      <c r="A55" s="257"/>
      <c r="B55" s="277"/>
      <c r="C55" s="277"/>
      <c r="D55" s="277"/>
      <c r="E55" s="176"/>
      <c r="F55" s="132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258"/>
    </row>
    <row r="56" spans="1:19" ht="12.75" hidden="1" customHeight="1" x14ac:dyDescent="0.25">
      <c r="A56" s="257"/>
      <c r="B56" s="277"/>
      <c r="C56" s="277"/>
      <c r="D56" s="277"/>
      <c r="E56" s="176"/>
      <c r="F56" s="132"/>
      <c r="G56" s="176"/>
      <c r="H56" s="176"/>
      <c r="I56" s="176"/>
      <c r="J56" s="176"/>
      <c r="K56" s="176"/>
      <c r="L56" s="351"/>
      <c r="M56" s="176"/>
      <c r="N56" s="176"/>
      <c r="O56" s="176"/>
      <c r="P56" s="176"/>
      <c r="Q56" s="176"/>
      <c r="R56" s="176"/>
      <c r="S56" s="258"/>
    </row>
    <row r="57" spans="1:19" ht="12.75" hidden="1" customHeight="1" x14ac:dyDescent="0.25">
      <c r="A57" s="257"/>
      <c r="B57" s="277"/>
      <c r="C57" s="277"/>
      <c r="D57" s="277"/>
      <c r="E57" s="176"/>
      <c r="F57" s="13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258"/>
    </row>
    <row r="58" spans="1:19" ht="15" hidden="1" customHeight="1" x14ac:dyDescent="0.25">
      <c r="A58" s="257"/>
      <c r="B58" s="277"/>
      <c r="C58" s="277"/>
      <c r="D58" s="277"/>
      <c r="E58" s="176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258"/>
    </row>
    <row r="59" spans="1:19" hidden="1" x14ac:dyDescent="0.25">
      <c r="A59" s="257"/>
      <c r="B59" s="277"/>
      <c r="C59" s="277"/>
      <c r="D59" s="277"/>
      <c r="E59" s="176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258"/>
    </row>
    <row r="60" spans="1:19" ht="1.5" hidden="1" customHeight="1" x14ac:dyDescent="0.25">
      <c r="A60" s="257"/>
      <c r="B60" s="277"/>
      <c r="C60" s="277"/>
      <c r="D60" s="277"/>
      <c r="E60" s="176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258"/>
    </row>
    <row r="61" spans="1:19" ht="15" hidden="1" customHeight="1" x14ac:dyDescent="0.25">
      <c r="A61" s="257"/>
      <c r="B61" s="277"/>
      <c r="C61" s="277"/>
      <c r="D61" s="277"/>
      <c r="E61" s="176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258"/>
    </row>
    <row r="62" spans="1:19" ht="13.5" hidden="1" customHeight="1" x14ac:dyDescent="0.25">
      <c r="A62" s="257"/>
      <c r="B62" s="277"/>
      <c r="C62" s="277"/>
      <c r="D62" s="277"/>
      <c r="E62" s="176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258"/>
    </row>
    <row r="63" spans="1:19" ht="13.5" hidden="1" customHeight="1" x14ac:dyDescent="0.25">
      <c r="A63" s="257"/>
      <c r="B63" s="277"/>
      <c r="C63" s="277"/>
      <c r="D63" s="277"/>
      <c r="E63" s="176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258"/>
    </row>
    <row r="64" spans="1:19" ht="13.5" hidden="1" customHeight="1" x14ac:dyDescent="0.25">
      <c r="A64" s="131"/>
      <c r="B64" s="277"/>
      <c r="C64" s="277"/>
      <c r="D64" s="277"/>
      <c r="E64" s="176"/>
      <c r="F64" s="132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258"/>
    </row>
    <row r="65" spans="1:19" ht="5.25" hidden="1" customHeight="1" x14ac:dyDescent="0.25">
      <c r="A65" s="131"/>
      <c r="B65" s="277"/>
      <c r="C65" s="277"/>
      <c r="D65" s="277"/>
      <c r="E65" s="176"/>
      <c r="F65" s="132"/>
      <c r="G65" s="205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40"/>
    </row>
    <row r="66" spans="1:19" ht="0.75" hidden="1" customHeight="1" thickBot="1" x14ac:dyDescent="0.3">
      <c r="A66" s="346"/>
      <c r="B66" s="288"/>
      <c r="C66" s="288"/>
      <c r="D66" s="288"/>
      <c r="E66" s="134"/>
      <c r="F66" s="126"/>
      <c r="G66" s="51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347"/>
    </row>
    <row r="67" spans="1:19" ht="14.25" customHeight="1" thickBot="1" x14ac:dyDescent="0.3">
      <c r="A67" s="348"/>
      <c r="B67" s="345"/>
      <c r="C67" s="345"/>
      <c r="D67" s="345"/>
      <c r="E67" s="363"/>
      <c r="F67" s="343"/>
      <c r="G67" s="344" t="s">
        <v>173</v>
      </c>
      <c r="H67" s="343"/>
      <c r="I67" s="343"/>
      <c r="J67" s="343"/>
      <c r="K67" s="343"/>
      <c r="L67" s="343"/>
      <c r="M67" s="343"/>
      <c r="N67" s="343"/>
      <c r="O67" s="343"/>
      <c r="P67" s="343"/>
      <c r="Q67" s="343"/>
      <c r="R67" s="343"/>
      <c r="S67" s="349"/>
    </row>
    <row r="68" spans="1:19" ht="18" customHeight="1" x14ac:dyDescent="0.25">
      <c r="A68" s="86" t="s">
        <v>120</v>
      </c>
      <c r="B68" s="271" t="s">
        <v>108</v>
      </c>
      <c r="C68" s="271"/>
      <c r="D68" s="271"/>
      <c r="E68" s="89"/>
      <c r="F68" s="87"/>
      <c r="G68" s="89">
        <v>200</v>
      </c>
      <c r="H68" s="89">
        <v>2</v>
      </c>
      <c r="I68" s="89">
        <v>0</v>
      </c>
      <c r="J68" s="89">
        <v>5.8</v>
      </c>
      <c r="K68" s="89">
        <v>36</v>
      </c>
      <c r="L68" s="89">
        <v>0.02</v>
      </c>
      <c r="M68" s="89">
        <v>4</v>
      </c>
      <c r="N68" s="89">
        <v>0</v>
      </c>
      <c r="O68" s="89">
        <v>0.2</v>
      </c>
      <c r="P68" s="89">
        <v>14</v>
      </c>
      <c r="Q68" s="89">
        <v>14</v>
      </c>
      <c r="R68" s="89">
        <v>8</v>
      </c>
      <c r="S68" s="224">
        <v>2.8</v>
      </c>
    </row>
    <row r="69" spans="1:19" hidden="1" x14ac:dyDescent="0.25">
      <c r="A69" s="92" t="s">
        <v>97</v>
      </c>
      <c r="B69" s="273" t="s">
        <v>107</v>
      </c>
      <c r="C69" s="273"/>
      <c r="D69" s="273"/>
      <c r="E69" s="112"/>
      <c r="F69" s="93"/>
      <c r="G69" s="112">
        <v>105</v>
      </c>
      <c r="H69" s="112">
        <v>14.8</v>
      </c>
      <c r="I69" s="112">
        <v>21.1</v>
      </c>
      <c r="J69" s="112">
        <v>14.1</v>
      </c>
      <c r="K69" s="112">
        <v>307</v>
      </c>
      <c r="L69" s="112">
        <v>0.09</v>
      </c>
      <c r="M69" s="112">
        <v>0</v>
      </c>
      <c r="N69" s="112">
        <v>0.06</v>
      </c>
      <c r="O69" s="112">
        <v>0.67</v>
      </c>
      <c r="P69" s="112">
        <v>13.2</v>
      </c>
      <c r="Q69" s="112">
        <v>136.69999999999999</v>
      </c>
      <c r="R69" s="112">
        <v>21.4</v>
      </c>
      <c r="S69" s="113">
        <v>2.17</v>
      </c>
    </row>
    <row r="70" spans="1:19" hidden="1" x14ac:dyDescent="0.25">
      <c r="A70" s="92" t="s">
        <v>99</v>
      </c>
      <c r="B70" s="273" t="s">
        <v>100</v>
      </c>
      <c r="C70" s="273"/>
      <c r="D70" s="273"/>
      <c r="E70" s="112"/>
      <c r="F70" s="93"/>
      <c r="G70" s="112">
        <v>180</v>
      </c>
      <c r="H70" s="112">
        <v>5.22</v>
      </c>
      <c r="I70" s="112">
        <v>11.7</v>
      </c>
      <c r="J70" s="112">
        <v>24.12</v>
      </c>
      <c r="K70" s="112">
        <v>230.4</v>
      </c>
      <c r="L70" s="112">
        <v>0.25</v>
      </c>
      <c r="M70" s="112">
        <v>17.28</v>
      </c>
      <c r="N70" s="112">
        <v>0.09</v>
      </c>
      <c r="O70" s="112">
        <v>2.66</v>
      </c>
      <c r="P70" s="112">
        <v>28.34</v>
      </c>
      <c r="Q70" s="112">
        <v>138.19999999999999</v>
      </c>
      <c r="R70" s="112">
        <v>47.38</v>
      </c>
      <c r="S70" s="113">
        <v>2.13</v>
      </c>
    </row>
    <row r="71" spans="1:19" ht="3.75" hidden="1" customHeight="1" x14ac:dyDescent="0.25">
      <c r="A71" s="92"/>
      <c r="B71" s="273" t="s">
        <v>24</v>
      </c>
      <c r="C71" s="273"/>
      <c r="D71" s="273"/>
      <c r="E71" s="112"/>
      <c r="F71" s="93"/>
      <c r="G71" s="112" t="s">
        <v>55</v>
      </c>
      <c r="H71" s="112" t="s">
        <v>25</v>
      </c>
      <c r="I71" s="112" t="s">
        <v>26</v>
      </c>
      <c r="J71" s="112" t="s">
        <v>27</v>
      </c>
      <c r="K71" s="112" t="s">
        <v>28</v>
      </c>
      <c r="L71" s="112" t="s">
        <v>29</v>
      </c>
      <c r="M71" s="112"/>
      <c r="N71" s="112"/>
      <c r="O71" s="112"/>
      <c r="P71" s="112" t="s">
        <v>30</v>
      </c>
      <c r="Q71" s="112" t="s">
        <v>31</v>
      </c>
      <c r="R71" s="112" t="s">
        <v>32</v>
      </c>
      <c r="S71" s="113" t="s">
        <v>33</v>
      </c>
    </row>
    <row r="72" spans="1:19" ht="0.75" hidden="1" customHeight="1" x14ac:dyDescent="0.25">
      <c r="A72" s="92"/>
      <c r="B72" s="273"/>
      <c r="C72" s="273"/>
      <c r="D72" s="273"/>
      <c r="E72" s="112"/>
      <c r="F72" s="93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3"/>
    </row>
    <row r="73" spans="1:19" ht="12.75" hidden="1" customHeight="1" x14ac:dyDescent="0.25">
      <c r="A73" s="92"/>
      <c r="B73" s="273"/>
      <c r="C73" s="273"/>
      <c r="D73" s="273"/>
      <c r="E73" s="112"/>
      <c r="F73" s="93"/>
      <c r="G73" s="112">
        <v>20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3"/>
    </row>
    <row r="74" spans="1:19" ht="19.5" customHeight="1" thickBot="1" x14ac:dyDescent="0.3">
      <c r="A74" s="119" t="s">
        <v>253</v>
      </c>
      <c r="B74" s="275" t="s">
        <v>252</v>
      </c>
      <c r="C74" s="275"/>
      <c r="D74" s="275"/>
      <c r="E74" s="165"/>
      <c r="F74" s="98"/>
      <c r="G74" s="165">
        <v>105</v>
      </c>
      <c r="H74" s="165">
        <v>5.54</v>
      </c>
      <c r="I74" s="165">
        <v>6.67</v>
      </c>
      <c r="J74" s="165">
        <v>45.26</v>
      </c>
      <c r="K74" s="165">
        <v>263.24</v>
      </c>
      <c r="L74" s="165">
        <v>0.11</v>
      </c>
      <c r="M74" s="165">
        <v>0.98</v>
      </c>
      <c r="N74" s="165">
        <v>5.2999999999999999E-2</v>
      </c>
      <c r="O74" s="165">
        <v>0.91</v>
      </c>
      <c r="P74" s="165">
        <v>16.8</v>
      </c>
      <c r="Q74" s="165">
        <v>58.71</v>
      </c>
      <c r="R74" s="165">
        <v>10.43</v>
      </c>
      <c r="S74" s="225">
        <v>1.02</v>
      </c>
    </row>
    <row r="75" spans="1:19" ht="20.25" hidden="1" customHeight="1" thickBot="1" x14ac:dyDescent="0.3">
      <c r="A75" s="119"/>
      <c r="B75" s="275"/>
      <c r="C75" s="275"/>
      <c r="D75" s="275"/>
      <c r="E75" s="165"/>
      <c r="F75" s="98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225"/>
    </row>
    <row r="76" spans="1:19" ht="0.75" hidden="1" customHeight="1" thickBot="1" x14ac:dyDescent="0.3">
      <c r="A76" s="119"/>
      <c r="B76" s="98"/>
      <c r="C76" s="98"/>
      <c r="D76" s="98"/>
      <c r="E76" s="99"/>
      <c r="F76" s="98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1"/>
    </row>
    <row r="77" spans="1:19" ht="15.75" hidden="1" thickBot="1" x14ac:dyDescent="0.3">
      <c r="A77" s="97"/>
      <c r="B77" s="98"/>
      <c r="C77" s="98"/>
      <c r="D77" s="98"/>
      <c r="E77" s="99"/>
      <c r="F77" s="98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1"/>
    </row>
    <row r="78" spans="1:19" ht="24" customHeight="1" thickBot="1" x14ac:dyDescent="0.3">
      <c r="A78" s="290" t="s">
        <v>177</v>
      </c>
      <c r="B78" s="81"/>
      <c r="C78" s="81"/>
      <c r="D78" s="81"/>
      <c r="E78" s="102"/>
      <c r="F78" s="103"/>
      <c r="G78" s="104">
        <f t="shared" ref="G78:S78" si="2">G68+G74+G75</f>
        <v>305</v>
      </c>
      <c r="H78" s="104">
        <f t="shared" si="2"/>
        <v>7.54</v>
      </c>
      <c r="I78" s="104">
        <f t="shared" si="2"/>
        <v>6.67</v>
      </c>
      <c r="J78" s="104">
        <f t="shared" si="2"/>
        <v>51.059999999999995</v>
      </c>
      <c r="K78" s="104">
        <f t="shared" si="2"/>
        <v>299.24</v>
      </c>
      <c r="L78" s="104">
        <f t="shared" si="2"/>
        <v>0.13</v>
      </c>
      <c r="M78" s="104">
        <f t="shared" si="2"/>
        <v>4.9800000000000004</v>
      </c>
      <c r="N78" s="104">
        <f t="shared" si="2"/>
        <v>5.2999999999999999E-2</v>
      </c>
      <c r="O78" s="104">
        <f t="shared" si="2"/>
        <v>1.1100000000000001</v>
      </c>
      <c r="P78" s="104">
        <f t="shared" si="2"/>
        <v>30.8</v>
      </c>
      <c r="Q78" s="104">
        <f t="shared" si="2"/>
        <v>72.710000000000008</v>
      </c>
      <c r="R78" s="104">
        <f t="shared" si="2"/>
        <v>18.43</v>
      </c>
      <c r="S78" s="105">
        <f t="shared" si="2"/>
        <v>3.82</v>
      </c>
    </row>
    <row r="79" spans="1:19" ht="5.25" hidden="1" customHeight="1" x14ac:dyDescent="0.25">
      <c r="A79" s="366"/>
      <c r="B79" s="367"/>
      <c r="C79" s="367"/>
      <c r="D79" s="367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8"/>
    </row>
    <row r="80" spans="1:19" hidden="1" x14ac:dyDescent="0.25">
      <c r="A80" s="369"/>
      <c r="B80" s="353"/>
      <c r="C80" s="353"/>
      <c r="D80" s="353"/>
      <c r="E80" s="353"/>
      <c r="F80" s="353"/>
      <c r="G80" s="353"/>
      <c r="H80" s="353"/>
      <c r="I80" s="353"/>
      <c r="J80" s="353"/>
      <c r="K80" s="353"/>
      <c r="L80" s="353"/>
      <c r="M80" s="353"/>
      <c r="N80" s="353"/>
      <c r="O80" s="353"/>
      <c r="P80" s="353"/>
      <c r="Q80" s="353"/>
      <c r="R80" s="353"/>
      <c r="S80" s="370"/>
    </row>
    <row r="81" spans="1:19" ht="1.5" hidden="1" customHeight="1" x14ac:dyDescent="0.25">
      <c r="A81" s="369"/>
      <c r="B81" s="353"/>
      <c r="C81" s="353"/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  <c r="R81" s="353"/>
      <c r="S81" s="370"/>
    </row>
    <row r="82" spans="1:19" ht="29.25" customHeight="1" thickBot="1" x14ac:dyDescent="0.3">
      <c r="A82" s="392" t="s">
        <v>174</v>
      </c>
      <c r="B82" s="371"/>
      <c r="C82" s="371"/>
      <c r="D82" s="371"/>
      <c r="E82" s="371"/>
      <c r="F82" s="371"/>
      <c r="G82" s="373">
        <f t="shared" ref="G82:N82" si="3">G22+G52+G78</f>
        <v>1555</v>
      </c>
      <c r="H82" s="373">
        <f t="shared" si="3"/>
        <v>43.98</v>
      </c>
      <c r="I82" s="373">
        <f t="shared" si="3"/>
        <v>63.7</v>
      </c>
      <c r="J82" s="373">
        <f t="shared" si="3"/>
        <v>198.13</v>
      </c>
      <c r="K82" s="373">
        <f t="shared" si="3"/>
        <v>1554.3100000000002</v>
      </c>
      <c r="L82" s="373">
        <f t="shared" si="3"/>
        <v>0.59899999999999998</v>
      </c>
      <c r="M82" s="373">
        <f t="shared" si="3"/>
        <v>25.71</v>
      </c>
      <c r="N82" s="373">
        <f t="shared" si="3"/>
        <v>11.953000000000001</v>
      </c>
      <c r="O82" s="373">
        <f>O22++O52+O78</f>
        <v>9.98</v>
      </c>
      <c r="P82" s="373">
        <f>P22+P52+P78</f>
        <v>307.01</v>
      </c>
      <c r="Q82" s="373">
        <f>Q22+Q52+Q78</f>
        <v>757.72</v>
      </c>
      <c r="R82" s="373">
        <f>R22+R52+R78</f>
        <v>192.67000000000002</v>
      </c>
      <c r="S82" s="374">
        <f>S22+S52+S78</f>
        <v>14.97</v>
      </c>
    </row>
    <row r="83" spans="1:19" ht="17.25" customHeight="1" x14ac:dyDescent="0.25">
      <c r="A83" s="138"/>
    </row>
  </sheetData>
  <pageMargins left="0" right="0" top="0" bottom="0" header="0" footer="0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A10" workbookViewId="0">
      <selection activeCell="E46" sqref="E46"/>
    </sheetView>
  </sheetViews>
  <sheetFormatPr defaultRowHeight="15" x14ac:dyDescent="0.25"/>
  <cols>
    <col min="1" max="1" width="7" style="3" customWidth="1"/>
    <col min="2" max="3" width="9.140625" style="3"/>
    <col min="4" max="4" width="10.28515625" style="3" customWidth="1"/>
    <col min="5" max="5" width="14.140625" style="3" customWidth="1"/>
    <col min="6" max="6" width="6.85546875" style="3" hidden="1" customWidth="1"/>
    <col min="7" max="7" width="8" style="3" customWidth="1"/>
    <col min="8" max="8" width="7" style="3" customWidth="1"/>
    <col min="9" max="9" width="6.7109375" style="3" customWidth="1"/>
    <col min="10" max="10" width="6.85546875" style="3" customWidth="1"/>
    <col min="11" max="11" width="7.570312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28515625" style="3" customWidth="1"/>
    <col min="17" max="17" width="7.42578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0.75" customHeight="1" thickBot="1" x14ac:dyDescent="0.3">
      <c r="G1" s="35"/>
    </row>
    <row r="2" spans="1:19" ht="16.5" hidden="1" customHeight="1" x14ac:dyDescent="0.25">
      <c r="E2" s="34"/>
    </row>
    <row r="3" spans="1:19" ht="0.75" customHeight="1" thickBot="1" x14ac:dyDescent="0.3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34.5" customHeight="1" thickBot="1" x14ac:dyDescent="0.3">
      <c r="A4" s="327" t="s">
        <v>84</v>
      </c>
      <c r="B4" s="52"/>
      <c r="C4" s="52"/>
      <c r="D4" s="326" t="s">
        <v>87</v>
      </c>
      <c r="E4" s="52"/>
      <c r="F4" s="52"/>
      <c r="G4" s="52"/>
      <c r="H4" s="336"/>
      <c r="I4" s="336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12.75" hidden="1" customHeight="1" x14ac:dyDescent="0.25">
      <c r="A5" s="139" t="s">
        <v>2</v>
      </c>
      <c r="B5" s="140"/>
      <c r="C5" s="141" t="s">
        <v>3</v>
      </c>
      <c r="D5" s="141"/>
      <c r="E5" s="141"/>
      <c r="F5" s="142" t="s">
        <v>4</v>
      </c>
      <c r="G5" s="143" t="s">
        <v>5</v>
      </c>
      <c r="H5" s="144" t="s">
        <v>78</v>
      </c>
      <c r="I5" s="145"/>
      <c r="J5" s="146"/>
      <c r="K5" s="147" t="s">
        <v>6</v>
      </c>
      <c r="L5" s="148" t="s">
        <v>77</v>
      </c>
      <c r="M5" s="149"/>
      <c r="N5" s="150"/>
      <c r="O5" s="151"/>
      <c r="P5" s="144" t="s">
        <v>76</v>
      </c>
      <c r="Q5" s="149"/>
      <c r="R5" s="150"/>
      <c r="S5" s="152"/>
    </row>
    <row r="6" spans="1:19" ht="12" hidden="1" customHeight="1" x14ac:dyDescent="0.25">
      <c r="A6" s="153" t="s">
        <v>66</v>
      </c>
      <c r="B6" s="154" t="s">
        <v>79</v>
      </c>
      <c r="C6" s="155"/>
      <c r="D6" s="155"/>
      <c r="E6" s="155"/>
      <c r="F6" s="156" t="s">
        <v>7</v>
      </c>
      <c r="G6" s="157" t="s">
        <v>65</v>
      </c>
      <c r="H6" s="158" t="s">
        <v>8</v>
      </c>
      <c r="I6" s="159" t="s">
        <v>9</v>
      </c>
      <c r="J6" s="160" t="s">
        <v>10</v>
      </c>
      <c r="K6" s="161" t="s">
        <v>11</v>
      </c>
      <c r="L6" s="158" t="s">
        <v>12</v>
      </c>
      <c r="M6" s="159" t="s">
        <v>13</v>
      </c>
      <c r="N6" s="159" t="s">
        <v>14</v>
      </c>
      <c r="O6" s="159" t="s">
        <v>15</v>
      </c>
      <c r="P6" s="159" t="s">
        <v>16</v>
      </c>
      <c r="Q6" s="159" t="s">
        <v>17</v>
      </c>
      <c r="R6" s="159" t="s">
        <v>18</v>
      </c>
      <c r="S6" s="162" t="s">
        <v>19</v>
      </c>
    </row>
    <row r="7" spans="1:19" ht="20.25" customHeight="1" thickBot="1" x14ac:dyDescent="0.3">
      <c r="A7" s="137">
        <v>1</v>
      </c>
      <c r="B7" s="72"/>
      <c r="C7" s="73">
        <v>2</v>
      </c>
      <c r="D7" s="73"/>
      <c r="E7" s="74"/>
      <c r="F7" s="73"/>
      <c r="G7" s="75">
        <v>3</v>
      </c>
      <c r="H7" s="76">
        <v>4</v>
      </c>
      <c r="I7" s="76">
        <v>5</v>
      </c>
      <c r="J7" s="76">
        <v>6</v>
      </c>
      <c r="K7" s="77">
        <v>7</v>
      </c>
      <c r="L7" s="76">
        <v>8</v>
      </c>
      <c r="M7" s="76">
        <v>9</v>
      </c>
      <c r="N7" s="76">
        <v>10</v>
      </c>
      <c r="O7" s="76">
        <v>11</v>
      </c>
      <c r="P7" s="76">
        <v>12</v>
      </c>
      <c r="Q7" s="76">
        <v>13</v>
      </c>
      <c r="R7" s="76">
        <v>14</v>
      </c>
      <c r="S7" s="78">
        <v>15</v>
      </c>
    </row>
    <row r="8" spans="1:19" ht="36" customHeight="1" thickBot="1" x14ac:dyDescent="0.3">
      <c r="A8" s="79"/>
      <c r="B8" s="80"/>
      <c r="C8" s="80"/>
      <c r="D8" s="80"/>
      <c r="E8" s="80"/>
      <c r="F8" s="81"/>
      <c r="G8" s="259" t="s">
        <v>180</v>
      </c>
      <c r="H8" s="82"/>
      <c r="I8" s="83"/>
      <c r="J8" s="83"/>
      <c r="K8" s="81"/>
      <c r="L8" s="81"/>
      <c r="M8" s="84"/>
      <c r="N8" s="84"/>
      <c r="O8" s="84"/>
      <c r="P8" s="84"/>
      <c r="Q8" s="84"/>
      <c r="R8" s="84"/>
      <c r="S8" s="85"/>
    </row>
    <row r="9" spans="1:19" ht="18.75" customHeight="1" x14ac:dyDescent="0.25">
      <c r="A9" s="86" t="s">
        <v>146</v>
      </c>
      <c r="B9" s="271" t="s">
        <v>109</v>
      </c>
      <c r="C9" s="271"/>
      <c r="D9" s="401" t="s">
        <v>82</v>
      </c>
      <c r="E9" s="89"/>
      <c r="F9" s="87"/>
      <c r="G9" s="89">
        <v>15</v>
      </c>
      <c r="H9" s="89">
        <v>4.5</v>
      </c>
      <c r="I9" s="89">
        <v>6.75</v>
      </c>
      <c r="J9" s="89">
        <v>0</v>
      </c>
      <c r="K9" s="89">
        <v>78.75</v>
      </c>
      <c r="L9" s="89">
        <v>0.01</v>
      </c>
      <c r="M9" s="89">
        <v>0</v>
      </c>
      <c r="N9" s="89">
        <v>0</v>
      </c>
      <c r="O9" s="229">
        <v>0.06</v>
      </c>
      <c r="P9" s="89">
        <v>3.45</v>
      </c>
      <c r="Q9" s="89">
        <v>31.35</v>
      </c>
      <c r="R9" s="89">
        <v>3.15</v>
      </c>
      <c r="S9" s="224">
        <v>0.52</v>
      </c>
    </row>
    <row r="10" spans="1:19" ht="16.5" customHeight="1" x14ac:dyDescent="0.25">
      <c r="A10" s="92" t="s">
        <v>246</v>
      </c>
      <c r="B10" s="273" t="s">
        <v>247</v>
      </c>
      <c r="C10" s="273"/>
      <c r="D10" s="274"/>
      <c r="E10" s="112"/>
      <c r="F10" s="93"/>
      <c r="G10" s="112">
        <v>150</v>
      </c>
      <c r="H10" s="112">
        <v>5.79</v>
      </c>
      <c r="I10" s="112">
        <v>5.12</v>
      </c>
      <c r="J10" s="112">
        <v>26.97</v>
      </c>
      <c r="K10" s="112">
        <v>177.15</v>
      </c>
      <c r="L10" s="112">
        <v>6.8000000000000005E-2</v>
      </c>
      <c r="M10" s="112">
        <v>1.08</v>
      </c>
      <c r="N10" s="112">
        <v>3.15</v>
      </c>
      <c r="O10" s="112">
        <v>0.54</v>
      </c>
      <c r="P10" s="112">
        <v>108.23</v>
      </c>
      <c r="Q10" s="112">
        <v>103.2</v>
      </c>
      <c r="R10" s="112">
        <v>17.54</v>
      </c>
      <c r="S10" s="113">
        <v>0.44</v>
      </c>
    </row>
    <row r="11" spans="1:19" ht="16.5" customHeight="1" x14ac:dyDescent="0.25">
      <c r="A11" s="92" t="s">
        <v>279</v>
      </c>
      <c r="B11" s="273" t="s">
        <v>280</v>
      </c>
      <c r="C11" s="273"/>
      <c r="D11" s="273"/>
      <c r="E11" s="112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idden="1" x14ac:dyDescent="0.25">
      <c r="A12" s="92"/>
      <c r="B12" s="273"/>
      <c r="C12" s="273"/>
      <c r="D12" s="273"/>
      <c r="E12" s="112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6.5" customHeight="1" x14ac:dyDescent="0.25">
      <c r="A13" s="92" t="s">
        <v>281</v>
      </c>
      <c r="B13" s="273" t="s">
        <v>282</v>
      </c>
      <c r="C13" s="273"/>
      <c r="D13" s="273"/>
      <c r="E13" s="112"/>
      <c r="F13" s="93"/>
      <c r="G13" s="112">
        <v>20</v>
      </c>
      <c r="H13" s="112">
        <v>1.36</v>
      </c>
      <c r="I13" s="112">
        <v>0.26</v>
      </c>
      <c r="J13" s="112">
        <v>7.96</v>
      </c>
      <c r="K13" s="112">
        <v>39.6</v>
      </c>
      <c r="L13" s="112">
        <v>3.5999999999999997E-2</v>
      </c>
      <c r="M13" s="112">
        <v>0</v>
      </c>
      <c r="N13" s="112">
        <v>0</v>
      </c>
      <c r="O13" s="112">
        <v>0.28000000000000003</v>
      </c>
      <c r="P13" s="112">
        <v>9.4</v>
      </c>
      <c r="Q13" s="112">
        <v>31.4</v>
      </c>
      <c r="R13" s="112">
        <v>9.4</v>
      </c>
      <c r="S13" s="113">
        <v>0.78</v>
      </c>
    </row>
    <row r="14" spans="1:19" ht="15.75" customHeight="1" x14ac:dyDescent="0.25">
      <c r="A14" s="92" t="s">
        <v>153</v>
      </c>
      <c r="B14" s="273" t="s">
        <v>95</v>
      </c>
      <c r="C14" s="273"/>
      <c r="D14" s="273"/>
      <c r="E14" s="112"/>
      <c r="F14" s="93"/>
      <c r="G14" s="112">
        <v>200</v>
      </c>
      <c r="H14" s="112">
        <v>3.77</v>
      </c>
      <c r="I14" s="112">
        <v>3.93</v>
      </c>
      <c r="J14" s="112">
        <v>25.95</v>
      </c>
      <c r="K14" s="112">
        <v>153.91999999999999</v>
      </c>
      <c r="L14" s="112">
        <v>0.4</v>
      </c>
      <c r="M14" s="112">
        <v>1.3</v>
      </c>
      <c r="N14" s="112">
        <v>0.02</v>
      </c>
      <c r="O14" s="112">
        <v>0.01</v>
      </c>
      <c r="P14" s="112">
        <v>124.4</v>
      </c>
      <c r="Q14" s="112">
        <v>109.65</v>
      </c>
      <c r="R14" s="112">
        <v>26.75</v>
      </c>
      <c r="S14" s="113">
        <v>0.82</v>
      </c>
    </row>
    <row r="15" spans="1:19" ht="18.75" customHeight="1" thickBot="1" x14ac:dyDescent="0.3">
      <c r="A15" s="92" t="s">
        <v>204</v>
      </c>
      <c r="B15" s="273" t="s">
        <v>205</v>
      </c>
      <c r="C15" s="273"/>
      <c r="D15" s="273"/>
      <c r="E15" s="112"/>
      <c r="F15" s="93"/>
      <c r="G15" s="112">
        <v>100</v>
      </c>
      <c r="H15" s="112">
        <v>0.4</v>
      </c>
      <c r="I15" s="112">
        <v>0.4</v>
      </c>
      <c r="J15" s="112">
        <v>9.8000000000000007</v>
      </c>
      <c r="K15" s="112">
        <v>44</v>
      </c>
      <c r="L15" s="112">
        <v>0.03</v>
      </c>
      <c r="M15" s="112">
        <v>7</v>
      </c>
      <c r="N15" s="112">
        <v>0</v>
      </c>
      <c r="O15" s="112">
        <v>0.2</v>
      </c>
      <c r="P15" s="112">
        <v>16.100000000000001</v>
      </c>
      <c r="Q15" s="112">
        <v>11</v>
      </c>
      <c r="R15" s="112">
        <v>9</v>
      </c>
      <c r="S15" s="113">
        <v>2.21</v>
      </c>
    </row>
    <row r="16" spans="1:19" ht="15.75" hidden="1" thickBot="1" x14ac:dyDescent="0.3">
      <c r="A16" s="92"/>
      <c r="B16" s="273" t="s">
        <v>24</v>
      </c>
      <c r="C16" s="273"/>
      <c r="D16" s="273"/>
      <c r="E16" s="112"/>
      <c r="F16" s="93"/>
      <c r="G16" s="95">
        <v>30</v>
      </c>
      <c r="H16" s="95" t="s">
        <v>25</v>
      </c>
      <c r="I16" s="95" t="s">
        <v>26</v>
      </c>
      <c r="J16" s="95" t="s">
        <v>27</v>
      </c>
      <c r="K16" s="95" t="s">
        <v>28</v>
      </c>
      <c r="L16" s="95" t="s">
        <v>29</v>
      </c>
      <c r="M16" s="95"/>
      <c r="N16" s="95"/>
      <c r="O16" s="95"/>
      <c r="P16" s="95" t="s">
        <v>30</v>
      </c>
      <c r="Q16" s="95" t="s">
        <v>31</v>
      </c>
      <c r="R16" s="95" t="s">
        <v>32</v>
      </c>
      <c r="S16" s="96" t="s">
        <v>33</v>
      </c>
    </row>
    <row r="17" spans="1:19" ht="15.75" hidden="1" thickBot="1" x14ac:dyDescent="0.3">
      <c r="A17" s="92"/>
      <c r="B17" s="273" t="s">
        <v>34</v>
      </c>
      <c r="C17" s="273"/>
      <c r="D17" s="273"/>
      <c r="E17" s="112"/>
      <c r="F17" s="93"/>
      <c r="G17" s="95">
        <v>30</v>
      </c>
      <c r="H17" s="95" t="s">
        <v>35</v>
      </c>
      <c r="I17" s="95" t="s">
        <v>36</v>
      </c>
      <c r="J17" s="95" t="s">
        <v>37</v>
      </c>
      <c r="K17" s="95" t="s">
        <v>38</v>
      </c>
      <c r="L17" s="95" t="s">
        <v>39</v>
      </c>
      <c r="M17" s="95"/>
      <c r="N17" s="95"/>
      <c r="O17" s="95"/>
      <c r="P17" s="95" t="s">
        <v>40</v>
      </c>
      <c r="Q17" s="95" t="s">
        <v>41</v>
      </c>
      <c r="R17" s="95" t="s">
        <v>22</v>
      </c>
      <c r="S17" s="96" t="s">
        <v>42</v>
      </c>
    </row>
    <row r="18" spans="1:19" ht="15.75" hidden="1" thickBot="1" x14ac:dyDescent="0.3">
      <c r="A18" s="92">
        <v>771</v>
      </c>
      <c r="B18" s="273" t="s">
        <v>43</v>
      </c>
      <c r="C18" s="273"/>
      <c r="D18" s="273"/>
      <c r="E18" s="112"/>
      <c r="F18" s="93"/>
      <c r="G18" s="95">
        <v>50</v>
      </c>
      <c r="H18" s="95">
        <v>5.2</v>
      </c>
      <c r="I18" s="95" t="s">
        <v>25</v>
      </c>
      <c r="J18" s="95" t="s">
        <v>45</v>
      </c>
      <c r="K18" s="95" t="s">
        <v>46</v>
      </c>
      <c r="L18" s="95" t="s">
        <v>47</v>
      </c>
      <c r="M18" s="95" t="s">
        <v>48</v>
      </c>
      <c r="N18" s="95"/>
      <c r="O18" s="95" t="s">
        <v>49</v>
      </c>
      <c r="P18" s="95" t="s">
        <v>50</v>
      </c>
      <c r="Q18" s="95" t="s">
        <v>51</v>
      </c>
      <c r="R18" s="95" t="s">
        <v>52</v>
      </c>
      <c r="S18" s="96" t="s">
        <v>53</v>
      </c>
    </row>
    <row r="19" spans="1:19" ht="15.75" hidden="1" thickBot="1" x14ac:dyDescent="0.3">
      <c r="A19" s="92"/>
      <c r="B19" s="273"/>
      <c r="C19" s="273"/>
      <c r="D19" s="273"/>
      <c r="E19" s="112"/>
      <c r="F19" s="93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</row>
    <row r="20" spans="1:19" ht="4.5" hidden="1" customHeight="1" x14ac:dyDescent="0.25">
      <c r="A20" s="92"/>
      <c r="B20" s="273"/>
      <c r="C20" s="273"/>
      <c r="D20" s="273"/>
      <c r="E20" s="112"/>
      <c r="F20" s="93"/>
      <c r="G20" s="95">
        <v>15</v>
      </c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6"/>
    </row>
    <row r="21" spans="1:19" ht="13.5" hidden="1" customHeight="1" thickBot="1" x14ac:dyDescent="0.3">
      <c r="A21" s="92"/>
      <c r="B21" s="273"/>
      <c r="C21" s="273"/>
      <c r="D21" s="273"/>
      <c r="E21" s="112"/>
      <c r="F21" s="93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6"/>
    </row>
    <row r="22" spans="1:19" ht="0.75" hidden="1" customHeight="1" x14ac:dyDescent="0.25">
      <c r="A22" s="97"/>
      <c r="B22" s="275"/>
      <c r="C22" s="275"/>
      <c r="D22" s="275"/>
      <c r="E22" s="165"/>
      <c r="F22" s="98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</row>
    <row r="23" spans="1:19" ht="24" customHeight="1" thickBot="1" x14ac:dyDescent="0.3">
      <c r="A23" s="290" t="s">
        <v>175</v>
      </c>
      <c r="B23" s="279"/>
      <c r="C23" s="279"/>
      <c r="D23" s="279"/>
      <c r="E23" s="73"/>
      <c r="F23" s="103"/>
      <c r="G23" s="104">
        <f t="shared" ref="G23:S23" si="0">G9+G10+G11+G13+G14+G15</f>
        <v>505</v>
      </c>
      <c r="H23" s="104">
        <f t="shared" si="0"/>
        <v>17.339999999999996</v>
      </c>
      <c r="I23" s="104">
        <f t="shared" si="0"/>
        <v>16.62</v>
      </c>
      <c r="J23" s="104">
        <f t="shared" si="0"/>
        <v>80.52</v>
      </c>
      <c r="K23" s="104">
        <f t="shared" si="0"/>
        <v>540.22</v>
      </c>
      <c r="L23" s="104">
        <f t="shared" si="0"/>
        <v>0.56400000000000006</v>
      </c>
      <c r="M23" s="104">
        <f t="shared" si="0"/>
        <v>9.379999999999999</v>
      </c>
      <c r="N23" s="104">
        <f t="shared" si="0"/>
        <v>3.17</v>
      </c>
      <c r="O23" s="179">
        <f t="shared" si="0"/>
        <v>1.31</v>
      </c>
      <c r="P23" s="104">
        <f t="shared" si="0"/>
        <v>265.58000000000004</v>
      </c>
      <c r="Q23" s="104">
        <f t="shared" si="0"/>
        <v>299.60000000000002</v>
      </c>
      <c r="R23" s="104">
        <f t="shared" si="0"/>
        <v>68.64</v>
      </c>
      <c r="S23" s="105">
        <f t="shared" si="0"/>
        <v>4.99</v>
      </c>
    </row>
    <row r="24" spans="1:19" ht="20.25" customHeight="1" x14ac:dyDescent="0.25">
      <c r="A24" s="131"/>
      <c r="B24" s="277"/>
      <c r="C24" s="277"/>
      <c r="D24" s="277"/>
      <c r="E24" s="340"/>
      <c r="F24" s="237"/>
      <c r="G24" s="238"/>
      <c r="H24" s="239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40"/>
    </row>
    <row r="25" spans="1:19" ht="13.5" hidden="1" customHeight="1" x14ac:dyDescent="0.25">
      <c r="A25" s="257"/>
      <c r="B25" s="277"/>
      <c r="C25" s="277"/>
      <c r="D25" s="278"/>
      <c r="E25" s="176"/>
      <c r="F25" s="132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258"/>
    </row>
    <row r="26" spans="1:19" ht="13.5" hidden="1" customHeight="1" x14ac:dyDescent="0.25">
      <c r="A26" s="257"/>
      <c r="B26" s="277"/>
      <c r="C26" s="277"/>
      <c r="D26" s="278"/>
      <c r="E26" s="176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258"/>
    </row>
    <row r="27" spans="1:19" ht="13.5" hidden="1" customHeight="1" x14ac:dyDescent="0.25">
      <c r="A27" s="257"/>
      <c r="B27" s="277"/>
      <c r="C27" s="277"/>
      <c r="D27" s="277"/>
      <c r="E27" s="176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58"/>
    </row>
    <row r="28" spans="1:19" ht="13.5" hidden="1" customHeight="1" x14ac:dyDescent="0.25">
      <c r="A28" s="257"/>
      <c r="B28" s="277"/>
      <c r="C28" s="277"/>
      <c r="D28" s="277"/>
      <c r="E28" s="176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258"/>
    </row>
    <row r="29" spans="1:19" ht="12.75" hidden="1" customHeight="1" x14ac:dyDescent="0.25">
      <c r="A29" s="257"/>
      <c r="B29" s="277"/>
      <c r="C29" s="277"/>
      <c r="D29" s="277"/>
      <c r="E29" s="176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258"/>
    </row>
    <row r="30" spans="1:19" hidden="1" x14ac:dyDescent="0.25">
      <c r="A30" s="257"/>
      <c r="B30" s="277"/>
      <c r="C30" s="277"/>
      <c r="D30" s="277"/>
      <c r="E30" s="176"/>
      <c r="F30" s="132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258"/>
    </row>
    <row r="31" spans="1:19" hidden="1" x14ac:dyDescent="0.25">
      <c r="A31" s="257"/>
      <c r="B31" s="277"/>
      <c r="C31" s="277"/>
      <c r="D31" s="277"/>
      <c r="E31" s="176"/>
      <c r="F31" s="132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258"/>
    </row>
    <row r="32" spans="1:19" ht="0.75" hidden="1" customHeight="1" thickBot="1" x14ac:dyDescent="0.3">
      <c r="A32" s="257"/>
      <c r="B32" s="277"/>
      <c r="C32" s="277"/>
      <c r="D32" s="277"/>
      <c r="E32" s="176"/>
      <c r="F32" s="132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258"/>
    </row>
    <row r="33" spans="1:19" ht="0.75" hidden="1" customHeight="1" x14ac:dyDescent="0.25">
      <c r="A33" s="131"/>
      <c r="B33" s="277"/>
      <c r="C33" s="277"/>
      <c r="D33" s="277"/>
      <c r="E33" s="176"/>
      <c r="F33" s="132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258"/>
    </row>
    <row r="34" spans="1:19" hidden="1" x14ac:dyDescent="0.25">
      <c r="A34" s="131"/>
      <c r="B34" s="277"/>
      <c r="C34" s="277"/>
      <c r="D34" s="277"/>
      <c r="E34" s="176"/>
      <c r="F34" s="132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258"/>
    </row>
    <row r="35" spans="1:19" ht="12.75" hidden="1" customHeight="1" x14ac:dyDescent="0.25">
      <c r="A35" s="131"/>
      <c r="B35" s="277"/>
      <c r="C35" s="277"/>
      <c r="D35" s="277"/>
      <c r="E35" s="176"/>
      <c r="F35" s="132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258"/>
    </row>
    <row r="36" spans="1:19" hidden="1" x14ac:dyDescent="0.25">
      <c r="A36" s="131"/>
      <c r="B36" s="277"/>
      <c r="C36" s="277"/>
      <c r="D36" s="277"/>
      <c r="E36" s="176"/>
      <c r="F36" s="132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258"/>
    </row>
    <row r="37" spans="1:19" hidden="1" x14ac:dyDescent="0.25">
      <c r="A37" s="131"/>
      <c r="B37" s="277"/>
      <c r="C37" s="277"/>
      <c r="D37" s="277"/>
      <c r="E37" s="176"/>
      <c r="F37" s="132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258"/>
    </row>
    <row r="38" spans="1:19" hidden="1" x14ac:dyDescent="0.25">
      <c r="A38" s="131"/>
      <c r="B38" s="277"/>
      <c r="C38" s="277"/>
      <c r="D38" s="277"/>
      <c r="E38" s="176"/>
      <c r="F38" s="132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258"/>
    </row>
    <row r="39" spans="1:19" ht="14.25" hidden="1" customHeight="1" x14ac:dyDescent="0.25">
      <c r="A39" s="131"/>
      <c r="B39" s="277"/>
      <c r="C39" s="277"/>
      <c r="D39" s="277"/>
      <c r="E39" s="176"/>
      <c r="F39" s="132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258"/>
    </row>
    <row r="40" spans="1:19" ht="16.5" hidden="1" customHeight="1" x14ac:dyDescent="0.25">
      <c r="A40" s="131"/>
      <c r="B40" s="277"/>
      <c r="C40" s="277"/>
      <c r="D40" s="277"/>
      <c r="E40" s="176"/>
      <c r="F40" s="132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40"/>
    </row>
    <row r="41" spans="1:19" ht="18" customHeight="1" thickBot="1" x14ac:dyDescent="0.3">
      <c r="A41" s="71"/>
      <c r="B41" s="282"/>
      <c r="C41" s="282"/>
      <c r="D41" s="282"/>
      <c r="E41" s="106"/>
      <c r="F41" s="107"/>
      <c r="G41" s="260" t="s">
        <v>178</v>
      </c>
      <c r="H41" s="107"/>
      <c r="I41" s="107"/>
      <c r="J41" s="108"/>
      <c r="K41" s="108"/>
      <c r="L41" s="108"/>
      <c r="M41" s="108"/>
      <c r="N41" s="108"/>
      <c r="O41" s="108"/>
      <c r="P41" s="108"/>
      <c r="Q41" s="108"/>
      <c r="R41" s="108"/>
      <c r="S41" s="109" t="s">
        <v>80</v>
      </c>
    </row>
    <row r="42" spans="1:19" hidden="1" x14ac:dyDescent="0.25">
      <c r="A42" s="111"/>
      <c r="B42" s="271"/>
      <c r="C42" s="271"/>
      <c r="D42" s="271"/>
      <c r="E42" s="89"/>
      <c r="F42" s="87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1"/>
    </row>
    <row r="43" spans="1:19" ht="18" customHeight="1" x14ac:dyDescent="0.25">
      <c r="A43" s="92" t="s">
        <v>207</v>
      </c>
      <c r="B43" s="273" t="s">
        <v>208</v>
      </c>
      <c r="C43" s="273"/>
      <c r="D43" s="273"/>
      <c r="E43" s="112"/>
      <c r="F43" s="93"/>
      <c r="G43" s="112">
        <v>200</v>
      </c>
      <c r="H43" s="112">
        <v>5.86</v>
      </c>
      <c r="I43" s="112">
        <v>7.62</v>
      </c>
      <c r="J43" s="112">
        <v>2.2000000000000002</v>
      </c>
      <c r="K43" s="112">
        <v>100.8</v>
      </c>
      <c r="L43" s="112">
        <v>3.5999999999999997E-2</v>
      </c>
      <c r="M43" s="112">
        <v>1.52</v>
      </c>
      <c r="N43" s="112">
        <v>16</v>
      </c>
      <c r="O43" s="112">
        <v>0.3</v>
      </c>
      <c r="P43" s="112">
        <v>24.76</v>
      </c>
      <c r="Q43" s="112">
        <v>72.44</v>
      </c>
      <c r="R43" s="112">
        <v>15.24</v>
      </c>
      <c r="S43" s="113">
        <v>1.18</v>
      </c>
    </row>
    <row r="44" spans="1:19" ht="15.75" customHeight="1" x14ac:dyDescent="0.25">
      <c r="A44" s="92" t="s">
        <v>119</v>
      </c>
      <c r="B44" s="273" t="s">
        <v>118</v>
      </c>
      <c r="C44" s="273"/>
      <c r="D44" s="273"/>
      <c r="E44" s="112"/>
      <c r="F44" s="93"/>
      <c r="G44" s="112">
        <v>115</v>
      </c>
      <c r="H44" s="112">
        <v>14.7</v>
      </c>
      <c r="I44" s="112">
        <v>16.690000000000001</v>
      </c>
      <c r="J44" s="112">
        <v>6.79</v>
      </c>
      <c r="K44" s="112">
        <v>236.1</v>
      </c>
      <c r="L44" s="112">
        <v>5.7000000000000002E-2</v>
      </c>
      <c r="M44" s="112">
        <v>1.37</v>
      </c>
      <c r="N44" s="112">
        <v>0.09</v>
      </c>
      <c r="O44" s="112">
        <v>0.49</v>
      </c>
      <c r="P44" s="112">
        <v>14.89</v>
      </c>
      <c r="Q44" s="112">
        <v>139.19999999999999</v>
      </c>
      <c r="R44" s="112">
        <v>17.45</v>
      </c>
      <c r="S44" s="113">
        <v>1.31</v>
      </c>
    </row>
    <row r="45" spans="1:19" ht="16.5" customHeight="1" x14ac:dyDescent="0.25">
      <c r="A45" s="92" t="s">
        <v>211</v>
      </c>
      <c r="B45" s="273" t="s">
        <v>91</v>
      </c>
      <c r="C45" s="273"/>
      <c r="D45" s="273"/>
      <c r="E45" s="112"/>
      <c r="F45" s="93"/>
      <c r="G45" s="112">
        <v>150</v>
      </c>
      <c r="H45" s="112">
        <v>5.55</v>
      </c>
      <c r="I45" s="112">
        <v>0.45</v>
      </c>
      <c r="J45" s="112">
        <v>29.57</v>
      </c>
      <c r="K45" s="112">
        <v>190.35</v>
      </c>
      <c r="L45" s="112">
        <v>5.6000000000000001E-2</v>
      </c>
      <c r="M45" s="112">
        <v>0</v>
      </c>
      <c r="N45" s="112">
        <v>34.32</v>
      </c>
      <c r="O45" s="112">
        <v>0.84</v>
      </c>
      <c r="P45" s="112">
        <v>13.79</v>
      </c>
      <c r="Q45" s="112">
        <v>45.38</v>
      </c>
      <c r="R45" s="112">
        <v>8.8699999999999992</v>
      </c>
      <c r="S45" s="113">
        <v>1.08</v>
      </c>
    </row>
    <row r="46" spans="1:19" ht="16.5" customHeight="1" x14ac:dyDescent="0.25">
      <c r="A46" s="92" t="s">
        <v>101</v>
      </c>
      <c r="B46" s="273" t="s">
        <v>255</v>
      </c>
      <c r="C46" s="273"/>
      <c r="D46" s="273"/>
      <c r="E46" s="402" t="s">
        <v>256</v>
      </c>
      <c r="F46" s="93"/>
      <c r="G46" s="112">
        <v>60</v>
      </c>
      <c r="H46" s="112">
        <v>0.66</v>
      </c>
      <c r="I46" s="112">
        <v>0.12</v>
      </c>
      <c r="J46" s="112">
        <v>2.8</v>
      </c>
      <c r="K46" s="112">
        <v>13.8</v>
      </c>
      <c r="L46" s="112">
        <v>3.5999999999999997E-2</v>
      </c>
      <c r="M46" s="112">
        <v>15</v>
      </c>
      <c r="N46" s="112">
        <v>0.8</v>
      </c>
      <c r="O46" s="112">
        <v>0.42</v>
      </c>
      <c r="P46" s="112">
        <v>8.4</v>
      </c>
      <c r="Q46" s="112">
        <v>15.6</v>
      </c>
      <c r="R46" s="112">
        <v>12</v>
      </c>
      <c r="S46" s="113">
        <v>0.54</v>
      </c>
    </row>
    <row r="47" spans="1:19" ht="17.25" customHeight="1" x14ac:dyDescent="0.25">
      <c r="A47" s="92" t="s">
        <v>248</v>
      </c>
      <c r="B47" s="273" t="s">
        <v>249</v>
      </c>
      <c r="C47" s="273"/>
      <c r="D47" s="364"/>
      <c r="E47" s="173"/>
      <c r="F47" s="174"/>
      <c r="G47" s="112">
        <v>200</v>
      </c>
      <c r="H47" s="112">
        <v>0.5</v>
      </c>
      <c r="I47" s="112">
        <v>0.2</v>
      </c>
      <c r="J47" s="112">
        <v>15.6</v>
      </c>
      <c r="K47" s="112">
        <v>67</v>
      </c>
      <c r="L47" s="112">
        <v>0.02</v>
      </c>
      <c r="M47" s="112">
        <v>9.1</v>
      </c>
      <c r="N47" s="112">
        <v>0</v>
      </c>
      <c r="O47" s="112">
        <v>0.2</v>
      </c>
      <c r="P47" s="112">
        <v>19.100000000000001</v>
      </c>
      <c r="Q47" s="112">
        <v>12.2</v>
      </c>
      <c r="R47" s="112">
        <v>8</v>
      </c>
      <c r="S47" s="113">
        <v>0.93</v>
      </c>
    </row>
    <row r="48" spans="1:19" ht="15.75" customHeight="1" x14ac:dyDescent="0.25">
      <c r="A48" s="92" t="s">
        <v>279</v>
      </c>
      <c r="B48" s="273" t="s">
        <v>280</v>
      </c>
      <c r="C48" s="273"/>
      <c r="D48" s="273"/>
      <c r="E48" s="89"/>
      <c r="F48" s="93"/>
      <c r="G48" s="112">
        <v>30</v>
      </c>
      <c r="H48" s="112">
        <v>2.2799999999999998</v>
      </c>
      <c r="I48" s="112">
        <v>0.24</v>
      </c>
      <c r="J48" s="112">
        <v>14.76</v>
      </c>
      <c r="K48" s="112">
        <v>70.2</v>
      </c>
      <c r="L48" s="112">
        <v>3.3000000000000002E-2</v>
      </c>
      <c r="M48" s="112">
        <v>0</v>
      </c>
      <c r="N48" s="112">
        <v>0</v>
      </c>
      <c r="O48" s="112">
        <v>0.33</v>
      </c>
      <c r="P48" s="112">
        <v>6</v>
      </c>
      <c r="Q48" s="112">
        <v>19.5</v>
      </c>
      <c r="R48" s="112">
        <v>4.2</v>
      </c>
      <c r="S48" s="113">
        <v>0.33</v>
      </c>
    </row>
    <row r="49" spans="1:19" ht="18" customHeight="1" thickBot="1" x14ac:dyDescent="0.3">
      <c r="A49" s="92" t="s">
        <v>281</v>
      </c>
      <c r="B49" s="273" t="s">
        <v>282</v>
      </c>
      <c r="C49" s="273"/>
      <c r="D49" s="273"/>
      <c r="E49" s="112"/>
      <c r="F49" s="93"/>
      <c r="G49" s="112">
        <v>20</v>
      </c>
      <c r="H49" s="112">
        <v>1.36</v>
      </c>
      <c r="I49" s="112">
        <v>0.26</v>
      </c>
      <c r="J49" s="112">
        <v>7.96</v>
      </c>
      <c r="K49" s="112">
        <v>39.6</v>
      </c>
      <c r="L49" s="112">
        <v>3.5999999999999997E-2</v>
      </c>
      <c r="M49" s="112">
        <v>0</v>
      </c>
      <c r="N49" s="112">
        <v>0</v>
      </c>
      <c r="O49" s="112">
        <v>0.28000000000000003</v>
      </c>
      <c r="P49" s="112">
        <v>9.4</v>
      </c>
      <c r="Q49" s="112">
        <v>31.4</v>
      </c>
      <c r="R49" s="112">
        <v>9.4</v>
      </c>
      <c r="S49" s="113">
        <v>0.78</v>
      </c>
    </row>
    <row r="50" spans="1:19" ht="0.75" hidden="1" customHeight="1" x14ac:dyDescent="0.25">
      <c r="A50" s="110"/>
      <c r="B50" s="273"/>
      <c r="C50" s="273"/>
      <c r="D50" s="273"/>
      <c r="E50" s="112"/>
      <c r="F50" s="93"/>
      <c r="G50" s="95" t="s">
        <v>57</v>
      </c>
      <c r="H50" s="95" t="s">
        <v>20</v>
      </c>
      <c r="I50" s="95" t="s">
        <v>58</v>
      </c>
      <c r="J50" s="95" t="s">
        <v>44</v>
      </c>
      <c r="K50" s="95" t="s">
        <v>59</v>
      </c>
      <c r="L50" s="95" t="s">
        <v>60</v>
      </c>
      <c r="M50" s="95" t="s">
        <v>54</v>
      </c>
      <c r="N50" s="95" t="s">
        <v>61</v>
      </c>
      <c r="O50" s="95" t="s">
        <v>49</v>
      </c>
      <c r="P50" s="95" t="s">
        <v>33</v>
      </c>
      <c r="Q50" s="95" t="s">
        <v>62</v>
      </c>
      <c r="R50" s="95" t="s">
        <v>63</v>
      </c>
      <c r="S50" s="96" t="s">
        <v>21</v>
      </c>
    </row>
    <row r="51" spans="1:19" ht="0.75" hidden="1" customHeight="1" x14ac:dyDescent="0.25">
      <c r="A51" s="110"/>
      <c r="B51" s="273"/>
      <c r="C51" s="273"/>
      <c r="D51" s="273"/>
      <c r="E51" s="112"/>
      <c r="F51" s="93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6"/>
    </row>
    <row r="52" spans="1:19" ht="15.75" hidden="1" thickBot="1" x14ac:dyDescent="0.3">
      <c r="A52" s="97"/>
      <c r="B52" s="275"/>
      <c r="C52" s="275"/>
      <c r="D52" s="275"/>
      <c r="E52" s="165"/>
      <c r="F52" s="98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1"/>
    </row>
    <row r="53" spans="1:19" ht="23.25" customHeight="1" thickBot="1" x14ac:dyDescent="0.3">
      <c r="A53" s="337" t="s">
        <v>176</v>
      </c>
      <c r="B53" s="279"/>
      <c r="C53" s="279"/>
      <c r="D53" s="279"/>
      <c r="E53" s="73"/>
      <c r="F53" s="103"/>
      <c r="G53" s="104">
        <f t="shared" ref="G53:S53" si="1">G43+G44+G45+G46+G47+G48+G49</f>
        <v>775</v>
      </c>
      <c r="H53" s="104">
        <f t="shared" si="1"/>
        <v>30.91</v>
      </c>
      <c r="I53" s="104">
        <f t="shared" si="1"/>
        <v>25.580000000000002</v>
      </c>
      <c r="J53" s="104">
        <f t="shared" si="1"/>
        <v>79.679999999999993</v>
      </c>
      <c r="K53" s="104">
        <f t="shared" si="1"/>
        <v>717.85</v>
      </c>
      <c r="L53" s="104">
        <f t="shared" si="1"/>
        <v>0.27399999999999997</v>
      </c>
      <c r="M53" s="104">
        <f t="shared" si="1"/>
        <v>26.990000000000002</v>
      </c>
      <c r="N53" s="104">
        <f t="shared" si="1"/>
        <v>51.209999999999994</v>
      </c>
      <c r="O53" s="104">
        <f t="shared" si="1"/>
        <v>2.8600000000000003</v>
      </c>
      <c r="P53" s="104">
        <f t="shared" si="1"/>
        <v>96.34</v>
      </c>
      <c r="Q53" s="104">
        <f t="shared" si="1"/>
        <v>335.71999999999997</v>
      </c>
      <c r="R53" s="104">
        <f t="shared" si="1"/>
        <v>75.16</v>
      </c>
      <c r="S53" s="105">
        <f t="shared" si="1"/>
        <v>6.15</v>
      </c>
    </row>
    <row r="54" spans="1:19" ht="3.75" hidden="1" customHeight="1" x14ac:dyDescent="0.25">
      <c r="A54" s="114"/>
      <c r="B54" s="284"/>
      <c r="C54" s="284"/>
      <c r="D54" s="284"/>
      <c r="E54" s="134"/>
      <c r="F54" s="115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8"/>
    </row>
    <row r="55" spans="1:19" ht="20.25" customHeight="1" x14ac:dyDescent="0.25">
      <c r="A55" s="241"/>
      <c r="B55" s="286"/>
      <c r="C55" s="286"/>
      <c r="D55" s="286"/>
      <c r="E55" s="350"/>
      <c r="F55" s="242"/>
      <c r="G55" s="243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5"/>
    </row>
    <row r="56" spans="1:19" ht="1.5" customHeight="1" x14ac:dyDescent="0.25">
      <c r="A56" s="257"/>
      <c r="B56" s="277"/>
      <c r="C56" s="277"/>
      <c r="D56" s="277"/>
      <c r="E56" s="176"/>
      <c r="F56" s="13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258"/>
    </row>
    <row r="57" spans="1:19" ht="13.5" hidden="1" customHeight="1" x14ac:dyDescent="0.25">
      <c r="A57" s="257"/>
      <c r="B57" s="277"/>
      <c r="C57" s="277"/>
      <c r="D57" s="277"/>
      <c r="E57" s="176"/>
      <c r="F57" s="13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258"/>
    </row>
    <row r="58" spans="1:19" ht="12.75" hidden="1" customHeight="1" x14ac:dyDescent="0.25">
      <c r="A58" s="257"/>
      <c r="B58" s="277"/>
      <c r="C58" s="277"/>
      <c r="D58" s="277"/>
      <c r="E58" s="176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258"/>
    </row>
    <row r="59" spans="1:19" ht="15" hidden="1" customHeight="1" x14ac:dyDescent="0.25">
      <c r="A59" s="257"/>
      <c r="B59" s="277"/>
      <c r="C59" s="277"/>
      <c r="D59" s="277"/>
      <c r="E59" s="176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258"/>
    </row>
    <row r="60" spans="1:19" hidden="1" x14ac:dyDescent="0.25">
      <c r="A60" s="257"/>
      <c r="B60" s="277"/>
      <c r="C60" s="277"/>
      <c r="D60" s="277"/>
      <c r="E60" s="176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258"/>
    </row>
    <row r="61" spans="1:19" hidden="1" x14ac:dyDescent="0.25">
      <c r="A61" s="257"/>
      <c r="B61" s="277"/>
      <c r="C61" s="277"/>
      <c r="D61" s="277"/>
      <c r="E61" s="176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258"/>
    </row>
    <row r="62" spans="1:19" ht="12.75" hidden="1" customHeight="1" x14ac:dyDescent="0.25">
      <c r="A62" s="257"/>
      <c r="B62" s="277"/>
      <c r="C62" s="277"/>
      <c r="D62" s="277"/>
      <c r="E62" s="176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258"/>
    </row>
    <row r="63" spans="1:19" ht="12.75" hidden="1" customHeight="1" x14ac:dyDescent="0.25">
      <c r="A63" s="257"/>
      <c r="B63" s="277"/>
      <c r="C63" s="277"/>
      <c r="D63" s="277"/>
      <c r="E63" s="176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258"/>
    </row>
    <row r="64" spans="1:19" ht="12.75" hidden="1" customHeight="1" x14ac:dyDescent="0.25">
      <c r="A64" s="257"/>
      <c r="B64" s="277"/>
      <c r="C64" s="277"/>
      <c r="D64" s="277"/>
      <c r="E64" s="176"/>
      <c r="F64" s="132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258"/>
    </row>
    <row r="65" spans="1:19" ht="12.75" hidden="1" customHeight="1" x14ac:dyDescent="0.25">
      <c r="A65" s="257"/>
      <c r="B65" s="277"/>
      <c r="C65" s="277"/>
      <c r="D65" s="277"/>
      <c r="E65" s="176"/>
      <c r="F65" s="132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258"/>
    </row>
    <row r="66" spans="1:19" ht="14.25" hidden="1" customHeight="1" x14ac:dyDescent="0.25">
      <c r="A66" s="131"/>
      <c r="B66" s="277"/>
      <c r="C66" s="277"/>
      <c r="D66" s="277"/>
      <c r="E66" s="176"/>
      <c r="F66" s="132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40"/>
    </row>
    <row r="67" spans="1:19" ht="15.75" hidden="1" x14ac:dyDescent="0.25">
      <c r="A67" s="233"/>
      <c r="B67" s="293"/>
      <c r="C67" s="293"/>
      <c r="D67" s="293"/>
      <c r="E67" s="176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234"/>
    </row>
    <row r="68" spans="1:19" ht="17.25" customHeight="1" thickBot="1" x14ac:dyDescent="0.3">
      <c r="A68" s="348"/>
      <c r="B68" s="345"/>
      <c r="C68" s="345"/>
      <c r="D68" s="345"/>
      <c r="E68" s="363"/>
      <c r="F68" s="343"/>
      <c r="G68" s="344" t="s">
        <v>173</v>
      </c>
      <c r="H68" s="343"/>
      <c r="I68" s="343"/>
      <c r="J68" s="343"/>
      <c r="K68" s="343"/>
      <c r="L68" s="343"/>
      <c r="M68" s="343"/>
      <c r="N68" s="343"/>
      <c r="O68" s="343"/>
      <c r="P68" s="343"/>
      <c r="Q68" s="343"/>
      <c r="R68" s="343"/>
      <c r="S68" s="349"/>
    </row>
    <row r="69" spans="1:19" ht="17.25" customHeight="1" x14ac:dyDescent="0.25">
      <c r="A69" s="86" t="s">
        <v>147</v>
      </c>
      <c r="B69" s="271" t="s">
        <v>94</v>
      </c>
      <c r="C69" s="271"/>
      <c r="D69" s="271"/>
      <c r="E69" s="89"/>
      <c r="F69" s="87"/>
      <c r="G69" s="89">
        <v>200</v>
      </c>
      <c r="H69" s="89">
        <v>7.0000000000000007E-2</v>
      </c>
      <c r="I69" s="89">
        <v>0.01</v>
      </c>
      <c r="J69" s="89">
        <v>15.31</v>
      </c>
      <c r="K69" s="89">
        <v>61.62</v>
      </c>
      <c r="L69" s="89">
        <v>0</v>
      </c>
      <c r="M69" s="89">
        <v>2.8</v>
      </c>
      <c r="N69" s="89">
        <v>0</v>
      </c>
      <c r="O69" s="89">
        <v>0.01</v>
      </c>
      <c r="P69" s="89">
        <v>6.25</v>
      </c>
      <c r="Q69" s="89">
        <v>3.54</v>
      </c>
      <c r="R69" s="89">
        <v>2.34</v>
      </c>
      <c r="S69" s="224">
        <v>0.28999999999999998</v>
      </c>
    </row>
    <row r="70" spans="1:19" ht="16.5" customHeight="1" x14ac:dyDescent="0.25">
      <c r="A70" s="92" t="s">
        <v>250</v>
      </c>
      <c r="B70" s="273" t="s">
        <v>251</v>
      </c>
      <c r="C70" s="273"/>
      <c r="D70" s="273"/>
      <c r="E70" s="112"/>
      <c r="F70" s="93"/>
      <c r="G70" s="112">
        <v>100</v>
      </c>
      <c r="H70" s="112">
        <v>9.9</v>
      </c>
      <c r="I70" s="112">
        <v>11.1</v>
      </c>
      <c r="J70" s="112">
        <v>25.8</v>
      </c>
      <c r="K70" s="112">
        <v>242</v>
      </c>
      <c r="L70" s="112">
        <v>0.1</v>
      </c>
      <c r="M70" s="112">
        <v>0</v>
      </c>
      <c r="N70" s="112">
        <v>1.58</v>
      </c>
      <c r="O70" s="112">
        <v>0.9</v>
      </c>
      <c r="P70" s="112">
        <v>24.4</v>
      </c>
      <c r="Q70" s="112">
        <v>94.5</v>
      </c>
      <c r="R70" s="112">
        <v>14.4</v>
      </c>
      <c r="S70" s="113">
        <v>1.26</v>
      </c>
    </row>
    <row r="71" spans="1:19" ht="3" hidden="1" customHeight="1" x14ac:dyDescent="0.25">
      <c r="A71" s="92"/>
      <c r="B71" s="273"/>
      <c r="C71" s="273"/>
      <c r="D71" s="273"/>
      <c r="E71" s="112"/>
      <c r="F71" s="93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3"/>
    </row>
    <row r="72" spans="1:19" ht="18" customHeight="1" thickBot="1" x14ac:dyDescent="0.3">
      <c r="A72" s="92"/>
      <c r="B72" s="273"/>
      <c r="C72" s="273"/>
      <c r="D72" s="273"/>
      <c r="E72" s="112"/>
      <c r="F72" s="93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3"/>
    </row>
    <row r="73" spans="1:19" ht="3.75" hidden="1" customHeight="1" thickBot="1" x14ac:dyDescent="0.3">
      <c r="A73" s="92"/>
      <c r="B73" s="93"/>
      <c r="C73" s="93"/>
      <c r="D73" s="93"/>
      <c r="E73" s="112"/>
      <c r="F73" s="93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6"/>
    </row>
    <row r="74" spans="1:19" ht="15.75" hidden="1" thickBot="1" x14ac:dyDescent="0.3">
      <c r="A74" s="92"/>
      <c r="B74" s="93"/>
      <c r="C74" s="93"/>
      <c r="D74" s="93"/>
      <c r="E74" s="112"/>
      <c r="F74" s="93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6"/>
    </row>
    <row r="75" spans="1:19" ht="15.75" hidden="1" thickBot="1" x14ac:dyDescent="0.3">
      <c r="A75" s="119"/>
      <c r="B75" s="98"/>
      <c r="C75" s="98"/>
      <c r="D75" s="98"/>
      <c r="E75" s="165"/>
      <c r="F75" s="98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1"/>
    </row>
    <row r="76" spans="1:19" ht="15.75" hidden="1" thickBot="1" x14ac:dyDescent="0.3">
      <c r="A76" s="119"/>
      <c r="B76" s="98"/>
      <c r="C76" s="98"/>
      <c r="D76" s="98"/>
      <c r="E76" s="165"/>
      <c r="F76" s="98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1"/>
    </row>
    <row r="77" spans="1:19" ht="15.75" hidden="1" thickBot="1" x14ac:dyDescent="0.3">
      <c r="A77" s="119"/>
      <c r="B77" s="98"/>
      <c r="C77" s="98"/>
      <c r="D77" s="98"/>
      <c r="E77" s="165"/>
      <c r="F77" s="98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1"/>
    </row>
    <row r="78" spans="1:19" ht="0.75" hidden="1" customHeight="1" thickBot="1" x14ac:dyDescent="0.3">
      <c r="A78" s="119"/>
      <c r="B78" s="98"/>
      <c r="C78" s="98"/>
      <c r="D78" s="98"/>
      <c r="E78" s="165"/>
      <c r="F78" s="98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1"/>
    </row>
    <row r="79" spans="1:19" ht="26.25" customHeight="1" thickBot="1" x14ac:dyDescent="0.3">
      <c r="A79" s="290" t="s">
        <v>177</v>
      </c>
      <c r="B79" s="81"/>
      <c r="C79" s="81"/>
      <c r="D79" s="81"/>
      <c r="E79" s="73"/>
      <c r="F79" s="103"/>
      <c r="G79" s="104">
        <f t="shared" ref="G79:S79" si="2">G69+G70+G72</f>
        <v>300</v>
      </c>
      <c r="H79" s="104">
        <f t="shared" si="2"/>
        <v>9.9700000000000006</v>
      </c>
      <c r="I79" s="104">
        <f t="shared" si="2"/>
        <v>11.11</v>
      </c>
      <c r="J79" s="104">
        <f t="shared" si="2"/>
        <v>41.11</v>
      </c>
      <c r="K79" s="104">
        <f t="shared" si="2"/>
        <v>303.62</v>
      </c>
      <c r="L79" s="104">
        <f t="shared" si="2"/>
        <v>0.1</v>
      </c>
      <c r="M79" s="104">
        <f t="shared" si="2"/>
        <v>2.8</v>
      </c>
      <c r="N79" s="104">
        <f t="shared" si="2"/>
        <v>1.58</v>
      </c>
      <c r="O79" s="104">
        <f t="shared" si="2"/>
        <v>0.91</v>
      </c>
      <c r="P79" s="104">
        <f t="shared" si="2"/>
        <v>30.65</v>
      </c>
      <c r="Q79" s="104">
        <f t="shared" si="2"/>
        <v>98.04</v>
      </c>
      <c r="R79" s="104">
        <f t="shared" si="2"/>
        <v>16.740000000000002</v>
      </c>
      <c r="S79" s="105">
        <f t="shared" si="2"/>
        <v>1.55</v>
      </c>
    </row>
    <row r="80" spans="1:19" ht="33.75" customHeight="1" thickBot="1" x14ac:dyDescent="0.3">
      <c r="A80" s="386" t="s">
        <v>174</v>
      </c>
      <c r="B80" s="387"/>
      <c r="C80" s="387"/>
      <c r="D80" s="387"/>
      <c r="E80" s="387"/>
      <c r="F80" s="387"/>
      <c r="G80" s="379">
        <f t="shared" ref="G80:S80" si="3">G23+G53+G79</f>
        <v>1580</v>
      </c>
      <c r="H80" s="379">
        <f t="shared" si="3"/>
        <v>58.22</v>
      </c>
      <c r="I80" s="379">
        <f t="shared" si="3"/>
        <v>53.31</v>
      </c>
      <c r="J80" s="379">
        <f t="shared" si="3"/>
        <v>201.31</v>
      </c>
      <c r="K80" s="379">
        <f t="shared" si="3"/>
        <v>1561.69</v>
      </c>
      <c r="L80" s="379">
        <f t="shared" si="3"/>
        <v>0.93800000000000006</v>
      </c>
      <c r="M80" s="379">
        <f t="shared" si="3"/>
        <v>39.17</v>
      </c>
      <c r="N80" s="379">
        <f t="shared" si="3"/>
        <v>55.959999999999994</v>
      </c>
      <c r="O80" s="396">
        <f t="shared" si="3"/>
        <v>5.08</v>
      </c>
      <c r="P80" s="379">
        <f t="shared" si="3"/>
        <v>392.57000000000005</v>
      </c>
      <c r="Q80" s="379">
        <f t="shared" si="3"/>
        <v>733.3599999999999</v>
      </c>
      <c r="R80" s="379">
        <f t="shared" si="3"/>
        <v>160.54000000000002</v>
      </c>
      <c r="S80" s="380">
        <f t="shared" si="3"/>
        <v>12.690000000000001</v>
      </c>
    </row>
    <row r="81" spans="1:1" ht="17.25" customHeight="1" x14ac:dyDescent="0.25">
      <c r="A81" s="138"/>
    </row>
  </sheetData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A20" workbookViewId="0">
      <selection activeCell="D57" sqref="D57"/>
    </sheetView>
  </sheetViews>
  <sheetFormatPr defaultRowHeight="15" x14ac:dyDescent="0.25"/>
  <cols>
    <col min="1" max="1" width="6.7109375" style="3" customWidth="1"/>
    <col min="2" max="3" width="9.140625" style="3"/>
    <col min="4" max="4" width="24.140625" style="3" customWidth="1"/>
    <col min="5" max="5" width="7.42578125" style="3" customWidth="1"/>
    <col min="6" max="6" width="6.85546875" style="3" hidden="1" customWidth="1"/>
    <col min="7" max="7" width="7" style="3" customWidth="1"/>
    <col min="8" max="8" width="6.7109375" style="3" customWidth="1"/>
    <col min="9" max="9" width="6.28515625" style="3" customWidth="1"/>
    <col min="10" max="10" width="6.5703125" style="3" customWidth="1"/>
    <col min="11" max="11" width="7.5703125" style="3" customWidth="1"/>
    <col min="12" max="12" width="6.28515625" style="3" customWidth="1"/>
    <col min="13" max="13" width="6.42578125" style="3" customWidth="1"/>
    <col min="14" max="14" width="6.7109375" style="3" customWidth="1"/>
    <col min="15" max="16" width="6.85546875" style="3" customWidth="1"/>
    <col min="17" max="17" width="6.7109375" style="3" customWidth="1"/>
    <col min="18" max="18" width="6.140625" style="3" customWidth="1"/>
    <col min="19" max="19" width="6.5703125" style="3" customWidth="1"/>
    <col min="20" max="16384" width="9.140625" style="3"/>
  </cols>
  <sheetData>
    <row r="1" spans="1:19" ht="9.75" hidden="1" customHeight="1" thickBot="1" x14ac:dyDescent="0.3">
      <c r="G1" s="35"/>
    </row>
    <row r="2" spans="1:19" ht="16.5" hidden="1" customHeight="1" x14ac:dyDescent="0.25">
      <c r="E2" s="34"/>
    </row>
    <row r="3" spans="1:19" ht="2.25" hidden="1" customHeight="1" x14ac:dyDescent="0.2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34.5" customHeight="1" thickBot="1" x14ac:dyDescent="0.3">
      <c r="A4" s="327" t="s">
        <v>84</v>
      </c>
      <c r="B4" s="52"/>
      <c r="C4" s="52"/>
      <c r="D4" s="360"/>
      <c r="E4" s="326" t="s">
        <v>73</v>
      </c>
      <c r="F4" s="52"/>
      <c r="G4" s="52"/>
      <c r="H4" s="336"/>
      <c r="I4" s="336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12.75" hidden="1" customHeight="1" x14ac:dyDescent="0.25">
      <c r="A5" s="139" t="s">
        <v>2</v>
      </c>
      <c r="B5" s="140"/>
      <c r="C5" s="141" t="s">
        <v>3</v>
      </c>
      <c r="D5" s="141"/>
      <c r="E5" s="141"/>
      <c r="F5" s="142" t="s">
        <v>4</v>
      </c>
      <c r="G5" s="143" t="s">
        <v>5</v>
      </c>
      <c r="H5" s="144" t="s">
        <v>78</v>
      </c>
      <c r="I5" s="145"/>
      <c r="J5" s="146"/>
      <c r="K5" s="147" t="s">
        <v>6</v>
      </c>
      <c r="L5" s="148" t="s">
        <v>77</v>
      </c>
      <c r="M5" s="149"/>
      <c r="N5" s="150"/>
      <c r="O5" s="151"/>
      <c r="P5" s="144" t="s">
        <v>76</v>
      </c>
      <c r="Q5" s="149"/>
      <c r="R5" s="150"/>
      <c r="S5" s="152"/>
    </row>
    <row r="6" spans="1:19" ht="12" hidden="1" customHeight="1" x14ac:dyDescent="0.25">
      <c r="A6" s="153" t="s">
        <v>66</v>
      </c>
      <c r="B6" s="154" t="s">
        <v>79</v>
      </c>
      <c r="C6" s="155"/>
      <c r="D6" s="155"/>
      <c r="E6" s="155"/>
      <c r="F6" s="156" t="s">
        <v>7</v>
      </c>
      <c r="G6" s="157" t="s">
        <v>65</v>
      </c>
      <c r="H6" s="158" t="s">
        <v>8</v>
      </c>
      <c r="I6" s="159" t="s">
        <v>9</v>
      </c>
      <c r="J6" s="160" t="s">
        <v>10</v>
      </c>
      <c r="K6" s="161" t="s">
        <v>11</v>
      </c>
      <c r="L6" s="158" t="s">
        <v>12</v>
      </c>
      <c r="M6" s="159" t="s">
        <v>13</v>
      </c>
      <c r="N6" s="159" t="s">
        <v>14</v>
      </c>
      <c r="O6" s="159" t="s">
        <v>15</v>
      </c>
      <c r="P6" s="159" t="s">
        <v>16</v>
      </c>
      <c r="Q6" s="159" t="s">
        <v>17</v>
      </c>
      <c r="R6" s="159" t="s">
        <v>18</v>
      </c>
      <c r="S6" s="162" t="s">
        <v>19</v>
      </c>
    </row>
    <row r="7" spans="1:19" ht="21" customHeight="1" thickBot="1" x14ac:dyDescent="0.3">
      <c r="A7" s="137">
        <v>1</v>
      </c>
      <c r="B7" s="72"/>
      <c r="C7" s="73">
        <v>2</v>
      </c>
      <c r="D7" s="73"/>
      <c r="E7" s="74"/>
      <c r="F7" s="73"/>
      <c r="G7" s="75">
        <v>3</v>
      </c>
      <c r="H7" s="76">
        <v>4</v>
      </c>
      <c r="I7" s="76">
        <v>5</v>
      </c>
      <c r="J7" s="76">
        <v>6</v>
      </c>
      <c r="K7" s="77">
        <v>7</v>
      </c>
      <c r="L7" s="76">
        <v>8</v>
      </c>
      <c r="M7" s="76">
        <v>9</v>
      </c>
      <c r="N7" s="76">
        <v>10</v>
      </c>
      <c r="O7" s="76">
        <v>11</v>
      </c>
      <c r="P7" s="76">
        <v>12</v>
      </c>
      <c r="Q7" s="76">
        <v>13</v>
      </c>
      <c r="R7" s="76">
        <v>14</v>
      </c>
      <c r="S7" s="78">
        <v>15</v>
      </c>
    </row>
    <row r="8" spans="1:19" ht="33.75" customHeight="1" thickBot="1" x14ac:dyDescent="0.3">
      <c r="A8" s="48"/>
      <c r="B8" s="38"/>
      <c r="C8" s="38"/>
      <c r="D8" s="38"/>
      <c r="E8" s="38"/>
      <c r="F8" s="37"/>
      <c r="G8" s="259" t="s">
        <v>183</v>
      </c>
      <c r="H8" s="45"/>
      <c r="I8" s="49"/>
      <c r="J8" s="49"/>
      <c r="K8" s="37"/>
      <c r="L8" s="37"/>
      <c r="M8" s="46"/>
      <c r="N8" s="46"/>
      <c r="O8" s="46"/>
      <c r="P8" s="46"/>
      <c r="Q8" s="46"/>
      <c r="R8" s="46"/>
      <c r="S8" s="47"/>
    </row>
    <row r="9" spans="1:19" ht="17.25" customHeight="1" x14ac:dyDescent="0.25">
      <c r="A9" s="86" t="s">
        <v>81</v>
      </c>
      <c r="B9" s="271" t="s">
        <v>56</v>
      </c>
      <c r="C9" s="87" t="s">
        <v>82</v>
      </c>
      <c r="D9" s="272"/>
      <c r="E9" s="89"/>
      <c r="F9" s="87"/>
      <c r="G9" s="89">
        <v>10</v>
      </c>
      <c r="H9" s="89">
        <v>3</v>
      </c>
      <c r="I9" s="89">
        <v>3.8</v>
      </c>
      <c r="J9" s="89">
        <v>0</v>
      </c>
      <c r="K9" s="89">
        <v>49.73</v>
      </c>
      <c r="L9" s="89">
        <v>4.4999999999999998E-2</v>
      </c>
      <c r="M9" s="89">
        <v>0.8</v>
      </c>
      <c r="N9" s="89">
        <v>2.1999999999999999E-2</v>
      </c>
      <c r="O9" s="89">
        <v>0.05</v>
      </c>
      <c r="P9" s="89">
        <v>93.3</v>
      </c>
      <c r="Q9" s="89">
        <v>93.3</v>
      </c>
      <c r="R9" s="89">
        <v>4.4000000000000004</v>
      </c>
      <c r="S9" s="224">
        <v>0.11</v>
      </c>
    </row>
    <row r="10" spans="1:19" ht="16.5" customHeight="1" x14ac:dyDescent="0.25">
      <c r="A10" s="92" t="s">
        <v>149</v>
      </c>
      <c r="B10" s="273" t="s">
        <v>150</v>
      </c>
      <c r="C10" s="273"/>
      <c r="D10" s="273"/>
      <c r="E10" s="112"/>
      <c r="F10" s="93"/>
      <c r="G10" s="112">
        <v>150</v>
      </c>
      <c r="H10" s="112">
        <v>18.2</v>
      </c>
      <c r="I10" s="112">
        <v>6.23</v>
      </c>
      <c r="J10" s="112">
        <v>29.81</v>
      </c>
      <c r="K10" s="112">
        <v>248</v>
      </c>
      <c r="L10" s="112">
        <v>7.4999999999999997E-2</v>
      </c>
      <c r="M10" s="112">
        <v>0.53</v>
      </c>
      <c r="N10" s="112">
        <v>0.06</v>
      </c>
      <c r="O10" s="112">
        <v>0.46</v>
      </c>
      <c r="P10" s="112">
        <v>163.92</v>
      </c>
      <c r="Q10" s="112">
        <v>230.35</v>
      </c>
      <c r="R10" s="112">
        <v>29.71</v>
      </c>
      <c r="S10" s="113">
        <v>1.42</v>
      </c>
    </row>
    <row r="11" spans="1:19" ht="17.25" customHeight="1" x14ac:dyDescent="0.25">
      <c r="A11" s="92" t="s">
        <v>279</v>
      </c>
      <c r="B11" s="273" t="s">
        <v>280</v>
      </c>
      <c r="C11" s="273"/>
      <c r="D11" s="273"/>
      <c r="E11" s="112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idden="1" x14ac:dyDescent="0.25">
      <c r="A12" s="92"/>
      <c r="B12" s="273"/>
      <c r="C12" s="273"/>
      <c r="D12" s="273"/>
      <c r="E12" s="112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7.25" hidden="1" customHeight="1" x14ac:dyDescent="0.25">
      <c r="A13" s="92"/>
      <c r="B13" s="273"/>
      <c r="C13" s="273"/>
      <c r="D13" s="273"/>
      <c r="E13" s="112"/>
      <c r="F13" s="93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3"/>
    </row>
    <row r="14" spans="1:19" hidden="1" x14ac:dyDescent="0.25">
      <c r="A14" s="92"/>
      <c r="B14" s="273" t="s">
        <v>24</v>
      </c>
      <c r="C14" s="273"/>
      <c r="D14" s="273"/>
      <c r="E14" s="112"/>
      <c r="F14" s="93"/>
      <c r="G14" s="112">
        <v>30</v>
      </c>
      <c r="H14" s="112" t="s">
        <v>25</v>
      </c>
      <c r="I14" s="112" t="s">
        <v>26</v>
      </c>
      <c r="J14" s="112" t="s">
        <v>27</v>
      </c>
      <c r="K14" s="112" t="s">
        <v>28</v>
      </c>
      <c r="L14" s="112" t="s">
        <v>29</v>
      </c>
      <c r="M14" s="112"/>
      <c r="N14" s="112"/>
      <c r="O14" s="112"/>
      <c r="P14" s="112" t="s">
        <v>30</v>
      </c>
      <c r="Q14" s="112" t="s">
        <v>31</v>
      </c>
      <c r="R14" s="112" t="s">
        <v>32</v>
      </c>
      <c r="S14" s="113" t="s">
        <v>33</v>
      </c>
    </row>
    <row r="15" spans="1:19" hidden="1" x14ac:dyDescent="0.25">
      <c r="A15" s="92"/>
      <c r="B15" s="273" t="s">
        <v>34</v>
      </c>
      <c r="C15" s="273"/>
      <c r="D15" s="273"/>
      <c r="E15" s="112"/>
      <c r="F15" s="93"/>
      <c r="G15" s="112">
        <v>30</v>
      </c>
      <c r="H15" s="112" t="s">
        <v>35</v>
      </c>
      <c r="I15" s="112" t="s">
        <v>36</v>
      </c>
      <c r="J15" s="112" t="s">
        <v>37</v>
      </c>
      <c r="K15" s="112" t="s">
        <v>38</v>
      </c>
      <c r="L15" s="112" t="s">
        <v>39</v>
      </c>
      <c r="M15" s="112"/>
      <c r="N15" s="112"/>
      <c r="O15" s="112"/>
      <c r="P15" s="112" t="s">
        <v>40</v>
      </c>
      <c r="Q15" s="112" t="s">
        <v>41</v>
      </c>
      <c r="R15" s="112" t="s">
        <v>22</v>
      </c>
      <c r="S15" s="113" t="s">
        <v>42</v>
      </c>
    </row>
    <row r="16" spans="1:19" hidden="1" x14ac:dyDescent="0.25">
      <c r="A16" s="92">
        <v>771</v>
      </c>
      <c r="B16" s="273" t="s">
        <v>43</v>
      </c>
      <c r="C16" s="273"/>
      <c r="D16" s="273"/>
      <c r="E16" s="112"/>
      <c r="F16" s="93"/>
      <c r="G16" s="112">
        <v>50</v>
      </c>
      <c r="H16" s="112">
        <v>5.2</v>
      </c>
      <c r="I16" s="112" t="s">
        <v>25</v>
      </c>
      <c r="J16" s="112" t="s">
        <v>45</v>
      </c>
      <c r="K16" s="112" t="s">
        <v>46</v>
      </c>
      <c r="L16" s="112" t="s">
        <v>47</v>
      </c>
      <c r="M16" s="112" t="s">
        <v>48</v>
      </c>
      <c r="N16" s="112"/>
      <c r="O16" s="112" t="s">
        <v>49</v>
      </c>
      <c r="P16" s="112" t="s">
        <v>50</v>
      </c>
      <c r="Q16" s="112" t="s">
        <v>51</v>
      </c>
      <c r="R16" s="112" t="s">
        <v>52</v>
      </c>
      <c r="S16" s="113" t="s">
        <v>53</v>
      </c>
    </row>
    <row r="17" spans="1:19" hidden="1" x14ac:dyDescent="0.25">
      <c r="A17" s="92"/>
      <c r="B17" s="273"/>
      <c r="C17" s="273"/>
      <c r="D17" s="273"/>
      <c r="E17" s="112"/>
      <c r="F17" s="93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</row>
    <row r="18" spans="1:19" ht="4.5" hidden="1" customHeight="1" x14ac:dyDescent="0.25">
      <c r="A18" s="92"/>
      <c r="B18" s="273"/>
      <c r="C18" s="273"/>
      <c r="D18" s="273"/>
      <c r="E18" s="112"/>
      <c r="F18" s="93"/>
      <c r="G18" s="112">
        <v>15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3"/>
    </row>
    <row r="19" spans="1:19" ht="0.75" hidden="1" customHeight="1" x14ac:dyDescent="0.25">
      <c r="A19" s="92"/>
      <c r="B19" s="273" t="s">
        <v>90</v>
      </c>
      <c r="C19" s="273"/>
      <c r="D19" s="273"/>
      <c r="E19" s="112"/>
      <c r="F19" s="93"/>
      <c r="G19" s="112">
        <v>50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3"/>
    </row>
    <row r="20" spans="1:19" ht="17.25" customHeight="1" x14ac:dyDescent="0.25">
      <c r="A20" s="92" t="s">
        <v>281</v>
      </c>
      <c r="B20" s="273" t="s">
        <v>282</v>
      </c>
      <c r="C20" s="273"/>
      <c r="D20" s="273"/>
      <c r="E20" s="112"/>
      <c r="F20" s="93"/>
      <c r="G20" s="112">
        <v>20</v>
      </c>
      <c r="H20" s="112">
        <v>1.36</v>
      </c>
      <c r="I20" s="112">
        <v>0.26</v>
      </c>
      <c r="J20" s="112">
        <v>7.96</v>
      </c>
      <c r="K20" s="112">
        <v>39.6</v>
      </c>
      <c r="L20" s="112">
        <v>3.5999999999999997E-2</v>
      </c>
      <c r="M20" s="112">
        <v>0</v>
      </c>
      <c r="N20" s="112">
        <v>0</v>
      </c>
      <c r="O20" s="112">
        <v>0.28000000000000003</v>
      </c>
      <c r="P20" s="112">
        <v>9.4</v>
      </c>
      <c r="Q20" s="112">
        <v>31.4</v>
      </c>
      <c r="R20" s="112">
        <v>9.4</v>
      </c>
      <c r="S20" s="113">
        <v>0.78</v>
      </c>
    </row>
    <row r="21" spans="1:19" ht="15.75" customHeight="1" x14ac:dyDescent="0.25">
      <c r="A21" s="92" t="s">
        <v>86</v>
      </c>
      <c r="B21" s="273" t="s">
        <v>85</v>
      </c>
      <c r="C21" s="273"/>
      <c r="D21" s="273"/>
      <c r="E21" s="112"/>
      <c r="F21" s="93"/>
      <c r="G21" s="112">
        <v>200</v>
      </c>
      <c r="H21" s="112">
        <v>1.4</v>
      </c>
      <c r="I21" s="112">
        <v>1.6</v>
      </c>
      <c r="J21" s="112">
        <v>17.39</v>
      </c>
      <c r="K21" s="112">
        <v>89.55</v>
      </c>
      <c r="L21" s="112">
        <v>1.2999999999999999E-2</v>
      </c>
      <c r="M21" s="112">
        <v>0.61</v>
      </c>
      <c r="N21" s="112">
        <v>1.2999999999999999E-2</v>
      </c>
      <c r="O21" s="112">
        <v>0</v>
      </c>
      <c r="P21" s="112">
        <v>58.8</v>
      </c>
      <c r="Q21" s="112">
        <v>43.6</v>
      </c>
      <c r="R21" s="112">
        <v>7.73</v>
      </c>
      <c r="S21" s="113">
        <v>0.25</v>
      </c>
    </row>
    <row r="22" spans="1:19" ht="18.75" customHeight="1" thickBot="1" x14ac:dyDescent="0.3">
      <c r="A22" s="92" t="s">
        <v>204</v>
      </c>
      <c r="B22" s="273" t="s">
        <v>205</v>
      </c>
      <c r="C22" s="273"/>
      <c r="D22" s="273"/>
      <c r="E22" s="112"/>
      <c r="F22" s="93"/>
      <c r="G22" s="112">
        <v>100</v>
      </c>
      <c r="H22" s="112">
        <v>0.4</v>
      </c>
      <c r="I22" s="112">
        <v>0.4</v>
      </c>
      <c r="J22" s="112">
        <v>9.8000000000000007</v>
      </c>
      <c r="K22" s="112">
        <v>44</v>
      </c>
      <c r="L22" s="112">
        <v>0.03</v>
      </c>
      <c r="M22" s="112">
        <v>7</v>
      </c>
      <c r="N22" s="112">
        <v>0</v>
      </c>
      <c r="O22" s="112">
        <v>0.2</v>
      </c>
      <c r="P22" s="112">
        <v>16.100000000000001</v>
      </c>
      <c r="Q22" s="112">
        <v>11</v>
      </c>
      <c r="R22" s="112">
        <v>9</v>
      </c>
      <c r="S22" s="113">
        <v>2.21</v>
      </c>
    </row>
    <row r="23" spans="1:19" ht="0.75" hidden="1" customHeight="1" x14ac:dyDescent="0.25">
      <c r="A23" s="97"/>
      <c r="B23" s="275"/>
      <c r="C23" s="275"/>
      <c r="D23" s="275"/>
      <c r="E23" s="165"/>
      <c r="F23" s="98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</row>
    <row r="24" spans="1:19" ht="22.5" customHeight="1" thickBot="1" x14ac:dyDescent="0.3">
      <c r="A24" s="290" t="s">
        <v>175</v>
      </c>
      <c r="B24" s="279"/>
      <c r="C24" s="279"/>
      <c r="D24" s="279"/>
      <c r="E24" s="73"/>
      <c r="F24" s="103"/>
      <c r="G24" s="104">
        <f t="shared" ref="G24:M24" si="0">G9+G10+G11+G20+G21+G22</f>
        <v>500</v>
      </c>
      <c r="H24" s="104">
        <f t="shared" si="0"/>
        <v>25.879999999999995</v>
      </c>
      <c r="I24" s="104">
        <f t="shared" si="0"/>
        <v>12.450000000000001</v>
      </c>
      <c r="J24" s="104">
        <f t="shared" si="0"/>
        <v>74.8</v>
      </c>
      <c r="K24" s="104">
        <f t="shared" si="0"/>
        <v>517.68000000000006</v>
      </c>
      <c r="L24" s="104">
        <f t="shared" si="0"/>
        <v>0.219</v>
      </c>
      <c r="M24" s="104">
        <f t="shared" si="0"/>
        <v>8.94</v>
      </c>
      <c r="N24" s="104">
        <f>N9+N10+N11+N20++N21+N22</f>
        <v>9.4999999999999987E-2</v>
      </c>
      <c r="O24" s="104">
        <f>O9+O10+O11+O20+O21+O22</f>
        <v>1.21</v>
      </c>
      <c r="P24" s="104">
        <f>P9+P10+P11+P20+P21+P22</f>
        <v>345.52</v>
      </c>
      <c r="Q24" s="104">
        <f>Q9+Q10+Q11+Q20+Q21+Q22</f>
        <v>422.65</v>
      </c>
      <c r="R24" s="104">
        <f>R9+R10+R11+R20+R21+R22</f>
        <v>63.039999999999992</v>
      </c>
      <c r="S24" s="105">
        <f>S9+S10+S11+S20+S21+S22</f>
        <v>4.99</v>
      </c>
    </row>
    <row r="25" spans="1:19" ht="18" customHeight="1" x14ac:dyDescent="0.25">
      <c r="A25" s="131"/>
      <c r="B25" s="277"/>
      <c r="C25" s="277"/>
      <c r="D25" s="277"/>
      <c r="E25" s="340"/>
      <c r="F25" s="237"/>
      <c r="G25" s="238"/>
      <c r="H25" s="239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40"/>
    </row>
    <row r="26" spans="1:19" ht="2.25" customHeight="1" x14ac:dyDescent="0.25">
      <c r="A26" s="257"/>
      <c r="B26" s="277"/>
      <c r="C26" s="277"/>
      <c r="D26" s="278"/>
      <c r="E26" s="176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258"/>
    </row>
    <row r="27" spans="1:19" ht="12" hidden="1" customHeight="1" x14ac:dyDescent="0.25">
      <c r="A27" s="257"/>
      <c r="B27" s="277"/>
      <c r="C27" s="277"/>
      <c r="D27" s="277"/>
      <c r="E27" s="176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58"/>
    </row>
    <row r="28" spans="1:19" ht="12" hidden="1" customHeight="1" x14ac:dyDescent="0.25">
      <c r="A28" s="257"/>
      <c r="B28" s="277"/>
      <c r="C28" s="277"/>
      <c r="D28" s="277"/>
      <c r="E28" s="176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258"/>
    </row>
    <row r="29" spans="1:19" ht="16.5" hidden="1" customHeight="1" x14ac:dyDescent="0.25">
      <c r="A29" s="257"/>
      <c r="B29" s="277"/>
      <c r="C29" s="277"/>
      <c r="D29" s="277"/>
      <c r="E29" s="176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258"/>
    </row>
    <row r="30" spans="1:19" hidden="1" x14ac:dyDescent="0.25">
      <c r="A30" s="257"/>
      <c r="B30" s="277"/>
      <c r="C30" s="277"/>
      <c r="D30" s="277"/>
      <c r="E30" s="176"/>
      <c r="F30" s="132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258"/>
    </row>
    <row r="31" spans="1:19" hidden="1" x14ac:dyDescent="0.25">
      <c r="A31" s="257"/>
      <c r="B31" s="277"/>
      <c r="C31" s="277"/>
      <c r="D31" s="277"/>
      <c r="E31" s="176"/>
      <c r="F31" s="132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258"/>
    </row>
    <row r="32" spans="1:19" ht="13.5" hidden="1" customHeight="1" x14ac:dyDescent="0.25">
      <c r="A32" s="257"/>
      <c r="B32" s="277"/>
      <c r="C32" s="277"/>
      <c r="D32" s="277"/>
      <c r="E32" s="176"/>
      <c r="F32" s="132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258"/>
    </row>
    <row r="33" spans="1:19" ht="12.75" hidden="1" customHeight="1" x14ac:dyDescent="0.25">
      <c r="A33" s="257"/>
      <c r="B33" s="277"/>
      <c r="C33" s="277"/>
      <c r="D33" s="277"/>
      <c r="E33" s="176"/>
      <c r="F33" s="132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258"/>
    </row>
    <row r="34" spans="1:19" ht="12.75" hidden="1" customHeight="1" x14ac:dyDescent="0.25">
      <c r="A34" s="257"/>
      <c r="B34" s="277"/>
      <c r="C34" s="277"/>
      <c r="D34" s="277"/>
      <c r="E34" s="176"/>
      <c r="F34" s="132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258"/>
    </row>
    <row r="35" spans="1:19" ht="0.75" hidden="1" customHeight="1" x14ac:dyDescent="0.25">
      <c r="A35" s="131"/>
      <c r="B35" s="277"/>
      <c r="C35" s="277"/>
      <c r="D35" s="277"/>
      <c r="E35" s="176"/>
      <c r="F35" s="132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40"/>
    </row>
    <row r="36" spans="1:19" hidden="1" x14ac:dyDescent="0.25">
      <c r="A36" s="131"/>
      <c r="B36" s="277"/>
      <c r="C36" s="277"/>
      <c r="D36" s="277"/>
      <c r="E36" s="176"/>
      <c r="F36" s="132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40"/>
    </row>
    <row r="37" spans="1:19" ht="12.75" hidden="1" customHeight="1" x14ac:dyDescent="0.25">
      <c r="A37" s="131"/>
      <c r="B37" s="277"/>
      <c r="C37" s="277"/>
      <c r="D37" s="277"/>
      <c r="E37" s="176"/>
      <c r="F37" s="132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40"/>
    </row>
    <row r="38" spans="1:19" hidden="1" x14ac:dyDescent="0.25">
      <c r="A38" s="131"/>
      <c r="B38" s="277"/>
      <c r="C38" s="277"/>
      <c r="D38" s="277"/>
      <c r="E38" s="176"/>
      <c r="F38" s="132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40"/>
    </row>
    <row r="39" spans="1:19" hidden="1" x14ac:dyDescent="0.25">
      <c r="A39" s="131"/>
      <c r="B39" s="277"/>
      <c r="C39" s="277"/>
      <c r="D39" s="277"/>
      <c r="E39" s="176"/>
      <c r="F39" s="132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40"/>
    </row>
    <row r="40" spans="1:19" hidden="1" x14ac:dyDescent="0.25">
      <c r="A40" s="131"/>
      <c r="B40" s="277"/>
      <c r="C40" s="277"/>
      <c r="D40" s="277"/>
      <c r="E40" s="176"/>
      <c r="F40" s="132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40"/>
    </row>
    <row r="41" spans="1:19" ht="0.75" hidden="1" customHeight="1" x14ac:dyDescent="0.25">
      <c r="A41" s="131"/>
      <c r="B41" s="277"/>
      <c r="C41" s="277"/>
      <c r="D41" s="277"/>
      <c r="E41" s="176"/>
      <c r="F41" s="132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40"/>
    </row>
    <row r="42" spans="1:19" ht="15.75" hidden="1" customHeight="1" x14ac:dyDescent="0.25">
      <c r="A42" s="131"/>
      <c r="B42" s="277"/>
      <c r="C42" s="277"/>
      <c r="D42" s="277"/>
      <c r="E42" s="176"/>
      <c r="F42" s="132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40"/>
    </row>
    <row r="43" spans="1:19" ht="17.25" customHeight="1" thickBot="1" x14ac:dyDescent="0.3">
      <c r="A43" s="71"/>
      <c r="B43" s="282"/>
      <c r="C43" s="282"/>
      <c r="D43" s="282"/>
      <c r="E43" s="106"/>
      <c r="F43" s="107"/>
      <c r="G43" s="260" t="s">
        <v>178</v>
      </c>
      <c r="H43" s="107"/>
      <c r="I43" s="107"/>
      <c r="J43" s="108"/>
      <c r="K43" s="108"/>
      <c r="L43" s="108"/>
      <c r="M43" s="108"/>
      <c r="N43" s="108"/>
      <c r="O43" s="108"/>
      <c r="P43" s="108"/>
      <c r="Q43" s="108"/>
      <c r="R43" s="108"/>
      <c r="S43" s="109" t="s">
        <v>80</v>
      </c>
    </row>
    <row r="44" spans="1:19" hidden="1" x14ac:dyDescent="0.25">
      <c r="A44" s="111"/>
      <c r="B44" s="271"/>
      <c r="C44" s="271"/>
      <c r="D44" s="271"/>
      <c r="E44" s="89"/>
      <c r="F44" s="87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1"/>
    </row>
    <row r="45" spans="1:19" ht="18" customHeight="1" x14ac:dyDescent="0.25">
      <c r="A45" s="92" t="s">
        <v>166</v>
      </c>
      <c r="B45" s="273" t="s">
        <v>167</v>
      </c>
      <c r="C45" s="273"/>
      <c r="D45" s="273"/>
      <c r="E45" s="112"/>
      <c r="F45" s="93"/>
      <c r="G45" s="112">
        <v>220</v>
      </c>
      <c r="H45" s="112">
        <v>8.07</v>
      </c>
      <c r="I45" s="112">
        <v>5.98</v>
      </c>
      <c r="J45" s="112">
        <v>13.77</v>
      </c>
      <c r="K45" s="112">
        <v>153.65</v>
      </c>
      <c r="L45" s="112">
        <v>0.12</v>
      </c>
      <c r="M45" s="112">
        <v>9.9</v>
      </c>
      <c r="N45" s="112">
        <v>6.16</v>
      </c>
      <c r="O45" s="112">
        <v>0</v>
      </c>
      <c r="P45" s="112">
        <v>32.76</v>
      </c>
      <c r="Q45" s="112">
        <v>127.51</v>
      </c>
      <c r="R45" s="112">
        <v>36.03</v>
      </c>
      <c r="S45" s="113">
        <v>1.49</v>
      </c>
    </row>
    <row r="46" spans="1:19" ht="15.75" customHeight="1" x14ac:dyDescent="0.25">
      <c r="A46" s="92" t="s">
        <v>189</v>
      </c>
      <c r="B46" s="273" t="s">
        <v>190</v>
      </c>
      <c r="C46" s="273"/>
      <c r="D46" s="273"/>
      <c r="E46" s="112"/>
      <c r="F46" s="93"/>
      <c r="G46" s="112">
        <v>95</v>
      </c>
      <c r="H46" s="112">
        <v>17.43</v>
      </c>
      <c r="I46" s="112">
        <v>10.85</v>
      </c>
      <c r="J46" s="112">
        <v>5.24</v>
      </c>
      <c r="K46" s="112">
        <v>188.31</v>
      </c>
      <c r="L46" s="112">
        <v>0.13</v>
      </c>
      <c r="M46" s="112">
        <v>0.57999999999999996</v>
      </c>
      <c r="N46" s="112">
        <v>0.09</v>
      </c>
      <c r="O46" s="112">
        <v>4.74</v>
      </c>
      <c r="P46" s="112">
        <v>54.75</v>
      </c>
      <c r="Q46" s="112">
        <v>276.77999999999997</v>
      </c>
      <c r="R46" s="112">
        <v>35.479999999999997</v>
      </c>
      <c r="S46" s="113">
        <v>1.32</v>
      </c>
    </row>
    <row r="47" spans="1:19" ht="16.5" customHeight="1" x14ac:dyDescent="0.25">
      <c r="A47" s="92" t="s">
        <v>221</v>
      </c>
      <c r="B47" s="273" t="s">
        <v>222</v>
      </c>
      <c r="C47" s="273"/>
      <c r="D47" s="273"/>
      <c r="E47" s="112"/>
      <c r="F47" s="93"/>
      <c r="G47" s="112">
        <v>150</v>
      </c>
      <c r="H47" s="112">
        <v>3.2</v>
      </c>
      <c r="I47" s="112">
        <v>6.06</v>
      </c>
      <c r="J47" s="112">
        <v>23.3</v>
      </c>
      <c r="K47" s="112">
        <v>160.46</v>
      </c>
      <c r="L47" s="112">
        <v>1.35</v>
      </c>
      <c r="M47" s="112">
        <v>5.39</v>
      </c>
      <c r="N47" s="112">
        <v>4.4999999999999998E-2</v>
      </c>
      <c r="O47" s="112">
        <v>0.18</v>
      </c>
      <c r="P47" s="112">
        <v>39.96</v>
      </c>
      <c r="Q47" s="112">
        <v>88.05</v>
      </c>
      <c r="R47" s="112">
        <v>27.83</v>
      </c>
      <c r="S47" s="113">
        <v>1.01</v>
      </c>
    </row>
    <row r="48" spans="1:19" ht="17.25" customHeight="1" x14ac:dyDescent="0.25">
      <c r="A48" s="92" t="s">
        <v>103</v>
      </c>
      <c r="B48" s="273" t="s">
        <v>105</v>
      </c>
      <c r="C48" s="273"/>
      <c r="D48" s="273"/>
      <c r="E48" s="172"/>
      <c r="F48" s="93"/>
      <c r="G48" s="112">
        <v>60</v>
      </c>
      <c r="H48" s="112">
        <v>1.88</v>
      </c>
      <c r="I48" s="112">
        <v>1.98</v>
      </c>
      <c r="J48" s="112">
        <v>4.1900000000000004</v>
      </c>
      <c r="K48" s="112">
        <v>46.73</v>
      </c>
      <c r="L48" s="112">
        <v>0.72</v>
      </c>
      <c r="M48" s="112">
        <v>6.54</v>
      </c>
      <c r="N48" s="112">
        <v>0.03</v>
      </c>
      <c r="O48" s="112">
        <v>0.13</v>
      </c>
      <c r="P48" s="112">
        <v>13.1</v>
      </c>
      <c r="Q48" s="112">
        <v>40.56</v>
      </c>
      <c r="R48" s="112">
        <v>13.74</v>
      </c>
      <c r="S48" s="113">
        <v>0.45</v>
      </c>
    </row>
    <row r="49" spans="1:19" ht="16.5" customHeight="1" x14ac:dyDescent="0.25">
      <c r="A49" s="92" t="s">
        <v>240</v>
      </c>
      <c r="B49" s="273" t="s">
        <v>241</v>
      </c>
      <c r="C49" s="273"/>
      <c r="D49" s="273"/>
      <c r="E49" s="112"/>
      <c r="F49" s="93"/>
      <c r="G49" s="112">
        <v>200</v>
      </c>
      <c r="H49" s="112">
        <v>0.2</v>
      </c>
      <c r="I49" s="112">
        <v>0.1</v>
      </c>
      <c r="J49" s="112">
        <v>10.7</v>
      </c>
      <c r="K49" s="112">
        <v>44</v>
      </c>
      <c r="L49" s="112">
        <v>0.01</v>
      </c>
      <c r="M49" s="112">
        <v>16.5</v>
      </c>
      <c r="N49" s="112">
        <v>0</v>
      </c>
      <c r="O49" s="112">
        <v>0.1</v>
      </c>
      <c r="P49" s="112">
        <v>7.5</v>
      </c>
      <c r="Q49" s="112">
        <v>6.4</v>
      </c>
      <c r="R49" s="112">
        <v>6.1</v>
      </c>
      <c r="S49" s="113">
        <v>0.28999999999999998</v>
      </c>
    </row>
    <row r="50" spans="1:19" ht="15.75" customHeight="1" x14ac:dyDescent="0.25">
      <c r="A50" s="92" t="s">
        <v>279</v>
      </c>
      <c r="B50" s="273" t="s">
        <v>280</v>
      </c>
      <c r="C50" s="273"/>
      <c r="D50" s="273"/>
      <c r="E50" s="112"/>
      <c r="F50" s="93"/>
      <c r="G50" s="112">
        <v>30</v>
      </c>
      <c r="H50" s="112">
        <v>2.2799999999999998</v>
      </c>
      <c r="I50" s="112">
        <v>0.24</v>
      </c>
      <c r="J50" s="112">
        <v>14.76</v>
      </c>
      <c r="K50" s="112">
        <v>70.2</v>
      </c>
      <c r="L50" s="112">
        <v>3.3000000000000002E-2</v>
      </c>
      <c r="M50" s="112">
        <v>0</v>
      </c>
      <c r="N50" s="112">
        <v>0</v>
      </c>
      <c r="O50" s="112">
        <v>0.33</v>
      </c>
      <c r="P50" s="112">
        <v>6</v>
      </c>
      <c r="Q50" s="112">
        <v>19.5</v>
      </c>
      <c r="R50" s="112">
        <v>4.2</v>
      </c>
      <c r="S50" s="113">
        <v>0.33</v>
      </c>
    </row>
    <row r="51" spans="1:19" ht="18" customHeight="1" thickBot="1" x14ac:dyDescent="0.3">
      <c r="A51" s="92" t="s">
        <v>281</v>
      </c>
      <c r="B51" s="273" t="s">
        <v>282</v>
      </c>
      <c r="C51" s="273"/>
      <c r="D51" s="273"/>
      <c r="E51" s="112"/>
      <c r="F51" s="93"/>
      <c r="G51" s="112">
        <v>20</v>
      </c>
      <c r="H51" s="112">
        <v>1.36</v>
      </c>
      <c r="I51" s="112">
        <v>0.26</v>
      </c>
      <c r="J51" s="112">
        <v>7.96</v>
      </c>
      <c r="K51" s="112">
        <v>39.6</v>
      </c>
      <c r="L51" s="112">
        <v>3.5999999999999997E-2</v>
      </c>
      <c r="M51" s="112">
        <v>0</v>
      </c>
      <c r="N51" s="112">
        <v>0</v>
      </c>
      <c r="O51" s="112">
        <v>0.28000000000000003</v>
      </c>
      <c r="P51" s="112">
        <v>9.4</v>
      </c>
      <c r="Q51" s="112">
        <v>31.4</v>
      </c>
      <c r="R51" s="112">
        <v>9.4</v>
      </c>
      <c r="S51" s="113">
        <v>0.78</v>
      </c>
    </row>
    <row r="52" spans="1:19" ht="0.75" hidden="1" customHeight="1" x14ac:dyDescent="0.25">
      <c r="A52" s="110"/>
      <c r="B52" s="273"/>
      <c r="C52" s="273"/>
      <c r="D52" s="273"/>
      <c r="E52" s="112"/>
      <c r="F52" s="93"/>
      <c r="G52" s="95" t="s">
        <v>57</v>
      </c>
      <c r="H52" s="95" t="s">
        <v>20</v>
      </c>
      <c r="I52" s="95" t="s">
        <v>58</v>
      </c>
      <c r="J52" s="95" t="s">
        <v>44</v>
      </c>
      <c r="K52" s="95" t="s">
        <v>59</v>
      </c>
      <c r="L52" s="95" t="s">
        <v>60</v>
      </c>
      <c r="M52" s="95" t="s">
        <v>54</v>
      </c>
      <c r="N52" s="95" t="s">
        <v>61</v>
      </c>
      <c r="O52" s="95" t="s">
        <v>49</v>
      </c>
      <c r="P52" s="95" t="s">
        <v>33</v>
      </c>
      <c r="Q52" s="95" t="s">
        <v>62</v>
      </c>
      <c r="R52" s="95" t="s">
        <v>63</v>
      </c>
      <c r="S52" s="96" t="s">
        <v>21</v>
      </c>
    </row>
    <row r="53" spans="1:19" ht="0.75" hidden="1" customHeight="1" x14ac:dyDescent="0.25">
      <c r="A53" s="110"/>
      <c r="B53" s="273"/>
      <c r="C53" s="273"/>
      <c r="D53" s="273"/>
      <c r="E53" s="112"/>
      <c r="F53" s="93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6"/>
    </row>
    <row r="54" spans="1:19" ht="15.75" hidden="1" thickBot="1" x14ac:dyDescent="0.3">
      <c r="A54" s="97"/>
      <c r="B54" s="275"/>
      <c r="C54" s="275"/>
      <c r="D54" s="275"/>
      <c r="E54" s="165"/>
      <c r="F54" s="98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1"/>
    </row>
    <row r="55" spans="1:19" ht="24.75" customHeight="1" thickBot="1" x14ac:dyDescent="0.3">
      <c r="A55" s="290" t="s">
        <v>176</v>
      </c>
      <c r="B55" s="279"/>
      <c r="C55" s="279"/>
      <c r="D55" s="279"/>
      <c r="E55" s="73"/>
      <c r="F55" s="103"/>
      <c r="G55" s="104">
        <f t="shared" ref="G55:S55" si="1">G45+G46+G47+G48+G49+G50+G51</f>
        <v>775</v>
      </c>
      <c r="H55" s="104">
        <f t="shared" si="1"/>
        <v>34.419999999999995</v>
      </c>
      <c r="I55" s="104">
        <f>I45+I46+I47+I48+I49+I50+I51</f>
        <v>25.47</v>
      </c>
      <c r="J55" s="104">
        <f t="shared" si="1"/>
        <v>79.92</v>
      </c>
      <c r="K55" s="104">
        <f t="shared" si="1"/>
        <v>702.95000000000016</v>
      </c>
      <c r="L55" s="104">
        <f t="shared" si="1"/>
        <v>2.399</v>
      </c>
      <c r="M55" s="104">
        <f t="shared" si="1"/>
        <v>38.909999999999997</v>
      </c>
      <c r="N55" s="104">
        <f t="shared" si="1"/>
        <v>6.3250000000000002</v>
      </c>
      <c r="O55" s="104">
        <f t="shared" si="1"/>
        <v>5.76</v>
      </c>
      <c r="P55" s="104">
        <f t="shared" si="1"/>
        <v>163.47</v>
      </c>
      <c r="Q55" s="104">
        <f t="shared" si="1"/>
        <v>590.19999999999993</v>
      </c>
      <c r="R55" s="104">
        <f t="shared" si="1"/>
        <v>132.77999999999997</v>
      </c>
      <c r="S55" s="105">
        <f t="shared" si="1"/>
        <v>5.6700000000000008</v>
      </c>
    </row>
    <row r="56" spans="1:19" ht="3.75" hidden="1" customHeight="1" x14ac:dyDescent="0.25">
      <c r="A56" s="114"/>
      <c r="B56" s="284"/>
      <c r="C56" s="284"/>
      <c r="D56" s="284"/>
      <c r="E56" s="134"/>
      <c r="F56" s="115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8"/>
    </row>
    <row r="57" spans="1:19" ht="16.5" customHeight="1" x14ac:dyDescent="0.25">
      <c r="A57" s="241"/>
      <c r="B57" s="286"/>
      <c r="C57" s="286"/>
      <c r="D57" s="286"/>
      <c r="E57" s="350"/>
      <c r="F57" s="242"/>
      <c r="G57" s="243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5"/>
    </row>
    <row r="58" spans="1:19" ht="0.75" customHeight="1" x14ac:dyDescent="0.25">
      <c r="A58" s="257"/>
      <c r="B58" s="277"/>
      <c r="C58" s="277"/>
      <c r="D58" s="277"/>
      <c r="E58" s="176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258"/>
    </row>
    <row r="59" spans="1:19" ht="12" hidden="1" customHeight="1" x14ac:dyDescent="0.25">
      <c r="A59" s="257"/>
      <c r="B59" s="277"/>
      <c r="C59" s="277"/>
      <c r="D59" s="277"/>
      <c r="E59" s="176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258"/>
    </row>
    <row r="60" spans="1:19" ht="12.75" hidden="1" customHeight="1" x14ac:dyDescent="0.25">
      <c r="A60" s="257"/>
      <c r="B60" s="277"/>
      <c r="C60" s="277"/>
      <c r="D60" s="277"/>
      <c r="E60" s="176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351"/>
      <c r="R60" s="176"/>
      <c r="S60" s="258"/>
    </row>
    <row r="61" spans="1:19" ht="15" hidden="1" customHeight="1" x14ac:dyDescent="0.25">
      <c r="A61" s="257"/>
      <c r="B61" s="277"/>
      <c r="C61" s="277"/>
      <c r="D61" s="277"/>
      <c r="E61" s="176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258"/>
    </row>
    <row r="62" spans="1:19" hidden="1" x14ac:dyDescent="0.25">
      <c r="A62" s="257"/>
      <c r="B62" s="277"/>
      <c r="C62" s="277"/>
      <c r="D62" s="277"/>
      <c r="E62" s="176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258"/>
    </row>
    <row r="63" spans="1:19" hidden="1" x14ac:dyDescent="0.25">
      <c r="A63" s="257"/>
      <c r="B63" s="277"/>
      <c r="C63" s="277"/>
      <c r="D63" s="277"/>
      <c r="E63" s="176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258"/>
    </row>
    <row r="64" spans="1:19" ht="13.5" hidden="1" customHeight="1" x14ac:dyDescent="0.25">
      <c r="A64" s="257"/>
      <c r="B64" s="277"/>
      <c r="C64" s="277"/>
      <c r="D64" s="277"/>
      <c r="E64" s="352"/>
      <c r="F64" s="132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258"/>
    </row>
    <row r="65" spans="1:20" ht="13.5" hidden="1" customHeight="1" x14ac:dyDescent="0.25">
      <c r="A65" s="257"/>
      <c r="B65" s="277"/>
      <c r="C65" s="277"/>
      <c r="D65" s="277"/>
      <c r="E65" s="176"/>
      <c r="F65" s="132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258"/>
    </row>
    <row r="66" spans="1:20" ht="12.75" hidden="1" customHeight="1" x14ac:dyDescent="0.25">
      <c r="A66" s="257"/>
      <c r="B66" s="277"/>
      <c r="C66" s="277"/>
      <c r="D66" s="277"/>
      <c r="E66" s="176"/>
      <c r="F66" s="132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258"/>
    </row>
    <row r="67" spans="1:20" ht="15" hidden="1" customHeight="1" x14ac:dyDescent="0.25">
      <c r="A67" s="257"/>
      <c r="B67" s="277"/>
      <c r="C67" s="277"/>
      <c r="D67" s="277"/>
      <c r="E67" s="176"/>
      <c r="F67" s="132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258"/>
    </row>
    <row r="68" spans="1:20" ht="15" hidden="1" customHeight="1" x14ac:dyDescent="0.25">
      <c r="A68" s="131"/>
      <c r="B68" s="277"/>
      <c r="C68" s="277"/>
      <c r="D68" s="277"/>
      <c r="E68" s="176"/>
      <c r="F68" s="132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40"/>
    </row>
    <row r="69" spans="1:20" ht="15.75" hidden="1" x14ac:dyDescent="0.25">
      <c r="A69" s="346"/>
      <c r="B69" s="288"/>
      <c r="C69" s="288"/>
      <c r="D69" s="288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347"/>
    </row>
    <row r="70" spans="1:20" ht="16.5" customHeight="1" thickBot="1" x14ac:dyDescent="0.3">
      <c r="A70" s="348"/>
      <c r="B70" s="345"/>
      <c r="C70" s="345"/>
      <c r="D70" s="345"/>
      <c r="E70" s="343"/>
      <c r="F70" s="343"/>
      <c r="G70" s="344" t="s">
        <v>173</v>
      </c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9"/>
      <c r="T70" s="353"/>
    </row>
    <row r="71" spans="1:20" ht="17.25" customHeight="1" x14ac:dyDescent="0.25">
      <c r="A71" s="361" t="s">
        <v>106</v>
      </c>
      <c r="B71" s="356" t="s">
        <v>239</v>
      </c>
      <c r="C71" s="355"/>
      <c r="D71" s="355"/>
      <c r="E71" s="357"/>
      <c r="F71" s="354"/>
      <c r="G71" s="358">
        <v>200</v>
      </c>
      <c r="H71" s="358">
        <v>2.8</v>
      </c>
      <c r="I71" s="358">
        <v>2.5</v>
      </c>
      <c r="J71" s="358">
        <v>11.4</v>
      </c>
      <c r="K71" s="358">
        <v>79</v>
      </c>
      <c r="L71" s="359">
        <v>0.08</v>
      </c>
      <c r="M71" s="358">
        <v>1.4</v>
      </c>
      <c r="N71" s="358">
        <v>0.04</v>
      </c>
      <c r="O71" s="358">
        <v>2.39</v>
      </c>
      <c r="P71" s="358">
        <v>240.01</v>
      </c>
      <c r="Q71" s="358">
        <v>180.01</v>
      </c>
      <c r="R71" s="359">
        <v>28</v>
      </c>
      <c r="S71" s="362">
        <v>0.2</v>
      </c>
      <c r="T71" s="353"/>
    </row>
    <row r="72" spans="1:20" ht="16.5" customHeight="1" x14ac:dyDescent="0.25">
      <c r="A72" s="86" t="s">
        <v>244</v>
      </c>
      <c r="B72" s="271" t="s">
        <v>245</v>
      </c>
      <c r="C72" s="271"/>
      <c r="D72" s="271"/>
      <c r="E72" s="90"/>
      <c r="F72" s="87"/>
      <c r="G72" s="89">
        <v>85</v>
      </c>
      <c r="H72" s="89">
        <v>4.96</v>
      </c>
      <c r="I72" s="89">
        <v>1.98</v>
      </c>
      <c r="J72" s="89">
        <v>49.3</v>
      </c>
      <c r="K72" s="89">
        <v>235.2</v>
      </c>
      <c r="L72" s="89">
        <v>5.7000000000000002E-2</v>
      </c>
      <c r="M72" s="89">
        <v>0</v>
      </c>
      <c r="N72" s="89">
        <v>12.18</v>
      </c>
      <c r="O72" s="89">
        <v>0.71</v>
      </c>
      <c r="P72" s="89">
        <v>15.02</v>
      </c>
      <c r="Q72" s="89">
        <v>38.53</v>
      </c>
      <c r="R72" s="89">
        <v>9.35</v>
      </c>
      <c r="S72" s="224">
        <v>0.95</v>
      </c>
    </row>
    <row r="73" spans="1:20" ht="12.75" hidden="1" customHeight="1" x14ac:dyDescent="0.25">
      <c r="A73" s="92"/>
      <c r="B73" s="273"/>
      <c r="C73" s="273"/>
      <c r="D73" s="273"/>
      <c r="E73" s="93"/>
      <c r="F73" s="93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6"/>
    </row>
    <row r="74" spans="1:20" ht="18" customHeight="1" thickBot="1" x14ac:dyDescent="0.3">
      <c r="A74" s="92"/>
      <c r="B74" s="273"/>
      <c r="C74" s="273"/>
      <c r="D74" s="273"/>
      <c r="E74" s="93"/>
      <c r="F74" s="93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6"/>
    </row>
    <row r="75" spans="1:20" ht="15.75" hidden="1" thickBot="1" x14ac:dyDescent="0.3">
      <c r="A75" s="92"/>
      <c r="B75" s="93"/>
      <c r="C75" s="93"/>
      <c r="D75" s="93"/>
      <c r="E75" s="93"/>
      <c r="F75" s="93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6"/>
    </row>
    <row r="76" spans="1:20" ht="3" hidden="1" customHeight="1" thickBot="1" x14ac:dyDescent="0.3">
      <c r="A76" s="92"/>
      <c r="B76" s="93"/>
      <c r="C76" s="93"/>
      <c r="D76" s="93"/>
      <c r="E76" s="93"/>
      <c r="F76" s="93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6"/>
    </row>
    <row r="77" spans="1:20" ht="15.75" hidden="1" thickBot="1" x14ac:dyDescent="0.3">
      <c r="A77" s="119"/>
      <c r="B77" s="98"/>
      <c r="C77" s="98"/>
      <c r="D77" s="98"/>
      <c r="E77" s="98"/>
      <c r="F77" s="98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1"/>
    </row>
    <row r="78" spans="1:20" ht="15.75" hidden="1" thickBot="1" x14ac:dyDescent="0.3">
      <c r="A78" s="119"/>
      <c r="B78" s="98"/>
      <c r="C78" s="98"/>
      <c r="D78" s="98"/>
      <c r="E78" s="98"/>
      <c r="F78" s="98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1"/>
    </row>
    <row r="79" spans="1:20" ht="15.75" hidden="1" thickBot="1" x14ac:dyDescent="0.3">
      <c r="A79" s="119"/>
      <c r="B79" s="98"/>
      <c r="C79" s="98"/>
      <c r="D79" s="98"/>
      <c r="E79" s="98"/>
      <c r="F79" s="98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1"/>
    </row>
    <row r="80" spans="1:20" ht="15.75" hidden="1" thickBot="1" x14ac:dyDescent="0.3">
      <c r="A80" s="119"/>
      <c r="B80" s="98"/>
      <c r="C80" s="98"/>
      <c r="D80" s="98"/>
      <c r="E80" s="98"/>
      <c r="F80" s="98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1"/>
    </row>
    <row r="81" spans="1:19" ht="21" customHeight="1" thickBot="1" x14ac:dyDescent="0.3">
      <c r="A81" s="290" t="s">
        <v>177</v>
      </c>
      <c r="B81" s="81"/>
      <c r="C81" s="81"/>
      <c r="D81" s="81"/>
      <c r="E81" s="81"/>
      <c r="F81" s="103"/>
      <c r="G81" s="104">
        <f>G71+G72+G73</f>
        <v>285</v>
      </c>
      <c r="H81" s="104">
        <f t="shared" ref="H81:S81" si="2">H71+H72+H73+H77+H78+H79+H80</f>
        <v>7.76</v>
      </c>
      <c r="I81" s="104">
        <f t="shared" si="2"/>
        <v>4.4800000000000004</v>
      </c>
      <c r="J81" s="104">
        <f t="shared" si="2"/>
        <v>60.699999999999996</v>
      </c>
      <c r="K81" s="104">
        <f t="shared" si="2"/>
        <v>314.2</v>
      </c>
      <c r="L81" s="104">
        <f t="shared" si="2"/>
        <v>0.13700000000000001</v>
      </c>
      <c r="M81" s="104">
        <f t="shared" si="2"/>
        <v>1.4</v>
      </c>
      <c r="N81" s="104">
        <f t="shared" si="2"/>
        <v>12.219999999999999</v>
      </c>
      <c r="O81" s="104">
        <f t="shared" si="2"/>
        <v>3.1</v>
      </c>
      <c r="P81" s="104">
        <f t="shared" si="2"/>
        <v>255.03</v>
      </c>
      <c r="Q81" s="104">
        <f t="shared" si="2"/>
        <v>218.54</v>
      </c>
      <c r="R81" s="104">
        <f t="shared" si="2"/>
        <v>37.35</v>
      </c>
      <c r="S81" s="105">
        <f t="shared" si="2"/>
        <v>1.1499999999999999</v>
      </c>
    </row>
    <row r="82" spans="1:19" ht="28.5" customHeight="1" thickBot="1" x14ac:dyDescent="0.3">
      <c r="A82" s="386" t="s">
        <v>174</v>
      </c>
      <c r="B82" s="395"/>
      <c r="C82" s="395"/>
      <c r="D82" s="395"/>
      <c r="E82" s="395"/>
      <c r="F82" s="395"/>
      <c r="G82" s="379">
        <f t="shared" ref="G82:S82" si="3">G24+G55+G81</f>
        <v>1560</v>
      </c>
      <c r="H82" s="379">
        <f t="shared" si="3"/>
        <v>68.059999999999988</v>
      </c>
      <c r="I82" s="379">
        <f t="shared" si="3"/>
        <v>42.400000000000006</v>
      </c>
      <c r="J82" s="379">
        <f t="shared" si="3"/>
        <v>215.42</v>
      </c>
      <c r="K82" s="379">
        <f t="shared" si="3"/>
        <v>1534.8300000000002</v>
      </c>
      <c r="L82" s="379">
        <f t="shared" si="3"/>
        <v>2.7549999999999999</v>
      </c>
      <c r="M82" s="379">
        <f t="shared" si="3"/>
        <v>49.249999999999993</v>
      </c>
      <c r="N82" s="379">
        <f t="shared" si="3"/>
        <v>18.64</v>
      </c>
      <c r="O82" s="379">
        <f t="shared" si="3"/>
        <v>10.07</v>
      </c>
      <c r="P82" s="379">
        <f t="shared" si="3"/>
        <v>764.02</v>
      </c>
      <c r="Q82" s="379">
        <f t="shared" si="3"/>
        <v>1231.3899999999999</v>
      </c>
      <c r="R82" s="379">
        <f t="shared" si="3"/>
        <v>233.16999999999996</v>
      </c>
      <c r="S82" s="380">
        <f t="shared" si="3"/>
        <v>11.81</v>
      </c>
    </row>
    <row r="83" spans="1:19" ht="17.25" customHeight="1" x14ac:dyDescent="0.25">
      <c r="A83" s="138"/>
    </row>
  </sheetData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opLeftCell="A10" workbookViewId="0">
      <selection activeCell="J78" sqref="J78"/>
    </sheetView>
  </sheetViews>
  <sheetFormatPr defaultRowHeight="15" x14ac:dyDescent="0.25"/>
  <cols>
    <col min="1" max="1" width="6.85546875" style="3" customWidth="1"/>
    <col min="2" max="3" width="9.140625" style="3"/>
    <col min="4" max="4" width="11.5703125" style="3" customWidth="1"/>
    <col min="5" max="5" width="11.42578125" style="3" customWidth="1"/>
    <col min="6" max="6" width="1" style="3" hidden="1" customWidth="1"/>
    <col min="7" max="7" width="8.140625" style="3" customWidth="1"/>
    <col min="8" max="8" width="7.42578125" style="3" customWidth="1"/>
    <col min="9" max="9" width="7" style="3" customWidth="1"/>
    <col min="10" max="10" width="7.28515625" style="3" customWidth="1"/>
    <col min="11" max="11" width="7.710937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7109375" style="3" customWidth="1"/>
    <col min="17" max="17" width="7.42578125" style="3" customWidth="1"/>
    <col min="18" max="18" width="6.7109375" style="3" customWidth="1"/>
    <col min="19" max="19" width="6.42578125" style="3" customWidth="1"/>
    <col min="20" max="16384" width="9.140625" style="3"/>
  </cols>
  <sheetData>
    <row r="1" spans="1:19" ht="9.75" hidden="1" customHeight="1" thickBot="1" x14ac:dyDescent="0.3">
      <c r="G1" s="35"/>
    </row>
    <row r="2" spans="1:19" ht="16.5" hidden="1" customHeight="1" x14ac:dyDescent="0.25">
      <c r="E2" s="34"/>
    </row>
    <row r="3" spans="1:19" ht="9" hidden="1" customHeight="1" x14ac:dyDescent="0.2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26.25" customHeight="1" thickBot="1" x14ac:dyDescent="0.3">
      <c r="A4" s="327" t="s">
        <v>84</v>
      </c>
      <c r="B4" s="52"/>
      <c r="C4" s="52"/>
      <c r="D4" s="326" t="s">
        <v>72</v>
      </c>
      <c r="E4" s="52"/>
      <c r="F4" s="52"/>
      <c r="G4" s="52"/>
      <c r="H4" s="336"/>
      <c r="I4" s="336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12.75" hidden="1" customHeight="1" x14ac:dyDescent="0.25">
      <c r="A5" s="139" t="s">
        <v>2</v>
      </c>
      <c r="B5" s="140"/>
      <c r="C5" s="141" t="s">
        <v>3</v>
      </c>
      <c r="D5" s="141"/>
      <c r="E5" s="141"/>
      <c r="F5" s="142" t="s">
        <v>4</v>
      </c>
      <c r="G5" s="143" t="s">
        <v>5</v>
      </c>
      <c r="H5" s="144" t="s">
        <v>78</v>
      </c>
      <c r="I5" s="145"/>
      <c r="J5" s="146"/>
      <c r="K5" s="147" t="s">
        <v>6</v>
      </c>
      <c r="L5" s="148" t="s">
        <v>77</v>
      </c>
      <c r="M5" s="149"/>
      <c r="N5" s="150"/>
      <c r="O5" s="151"/>
      <c r="P5" s="144" t="s">
        <v>76</v>
      </c>
      <c r="Q5" s="149"/>
      <c r="R5" s="150"/>
      <c r="S5" s="152"/>
    </row>
    <row r="6" spans="1:19" ht="12" hidden="1" customHeight="1" x14ac:dyDescent="0.25">
      <c r="A6" s="153" t="s">
        <v>66</v>
      </c>
      <c r="B6" s="154" t="s">
        <v>79</v>
      </c>
      <c r="C6" s="155"/>
      <c r="D6" s="155"/>
      <c r="E6" s="155"/>
      <c r="F6" s="156" t="s">
        <v>7</v>
      </c>
      <c r="G6" s="157" t="s">
        <v>65</v>
      </c>
      <c r="H6" s="158" t="s">
        <v>8</v>
      </c>
      <c r="I6" s="159" t="s">
        <v>9</v>
      </c>
      <c r="J6" s="160" t="s">
        <v>10</v>
      </c>
      <c r="K6" s="161" t="s">
        <v>11</v>
      </c>
      <c r="L6" s="158" t="s">
        <v>12</v>
      </c>
      <c r="M6" s="159" t="s">
        <v>13</v>
      </c>
      <c r="N6" s="159" t="s">
        <v>14</v>
      </c>
      <c r="O6" s="159" t="s">
        <v>15</v>
      </c>
      <c r="P6" s="159" t="s">
        <v>16</v>
      </c>
      <c r="Q6" s="159" t="s">
        <v>17</v>
      </c>
      <c r="R6" s="159" t="s">
        <v>18</v>
      </c>
      <c r="S6" s="162" t="s">
        <v>19</v>
      </c>
    </row>
    <row r="7" spans="1:19" ht="19.5" customHeight="1" thickBot="1" x14ac:dyDescent="0.3">
      <c r="A7" s="171">
        <v>1</v>
      </c>
      <c r="B7" s="163"/>
      <c r="C7" s="59">
        <v>2</v>
      </c>
      <c r="D7" s="59"/>
      <c r="E7" s="167"/>
      <c r="F7" s="59"/>
      <c r="G7" s="168">
        <v>3</v>
      </c>
      <c r="H7" s="169">
        <v>4</v>
      </c>
      <c r="I7" s="169">
        <v>5</v>
      </c>
      <c r="J7" s="169">
        <v>6</v>
      </c>
      <c r="K7" s="159">
        <v>7</v>
      </c>
      <c r="L7" s="169">
        <v>8</v>
      </c>
      <c r="M7" s="169">
        <v>9</v>
      </c>
      <c r="N7" s="169">
        <v>10</v>
      </c>
      <c r="O7" s="169">
        <v>11</v>
      </c>
      <c r="P7" s="169">
        <v>12</v>
      </c>
      <c r="Q7" s="169">
        <v>13</v>
      </c>
      <c r="R7" s="169">
        <v>14</v>
      </c>
      <c r="S7" s="170">
        <v>15</v>
      </c>
    </row>
    <row r="8" spans="1:19" ht="32.25" customHeight="1" thickBot="1" x14ac:dyDescent="0.3">
      <c r="A8" s="79"/>
      <c r="B8" s="80"/>
      <c r="C8" s="80"/>
      <c r="D8" s="80"/>
      <c r="E8" s="80"/>
      <c r="F8" s="81"/>
      <c r="G8" s="259" t="s">
        <v>180</v>
      </c>
      <c r="H8" s="82"/>
      <c r="I8" s="83"/>
      <c r="J8" s="83"/>
      <c r="K8" s="81"/>
      <c r="L8" s="81"/>
      <c r="M8" s="84"/>
      <c r="N8" s="84"/>
      <c r="O8" s="84"/>
      <c r="P8" s="84"/>
      <c r="Q8" s="84"/>
      <c r="R8" s="84"/>
      <c r="S8" s="85"/>
    </row>
    <row r="9" spans="1:19" ht="16.5" customHeight="1" x14ac:dyDescent="0.25">
      <c r="A9" s="86" t="s">
        <v>83</v>
      </c>
      <c r="B9" s="271" t="s">
        <v>74</v>
      </c>
      <c r="C9" s="271"/>
      <c r="D9" s="90" t="s">
        <v>82</v>
      </c>
      <c r="E9" s="89"/>
      <c r="F9" s="87"/>
      <c r="G9" s="89">
        <v>10</v>
      </c>
      <c r="H9" s="89">
        <v>0.1</v>
      </c>
      <c r="I9" s="89">
        <v>7.25</v>
      </c>
      <c r="J9" s="89">
        <v>0.14000000000000001</v>
      </c>
      <c r="K9" s="89">
        <v>66</v>
      </c>
      <c r="L9" s="89">
        <v>0</v>
      </c>
      <c r="M9" s="89">
        <v>0</v>
      </c>
      <c r="N9" s="89">
        <v>0.05</v>
      </c>
      <c r="O9" s="89">
        <v>0.1</v>
      </c>
      <c r="P9" s="89">
        <v>2.4</v>
      </c>
      <c r="Q9" s="89">
        <v>3</v>
      </c>
      <c r="R9" s="89">
        <v>0.05</v>
      </c>
      <c r="S9" s="224">
        <v>0.02</v>
      </c>
    </row>
    <row r="10" spans="1:19" ht="18" customHeight="1" x14ac:dyDescent="0.25">
      <c r="A10" s="92" t="s">
        <v>233</v>
      </c>
      <c r="B10" s="273" t="s">
        <v>234</v>
      </c>
      <c r="C10" s="273"/>
      <c r="D10" s="274"/>
      <c r="E10" s="112"/>
      <c r="F10" s="93"/>
      <c r="G10" s="112">
        <v>150</v>
      </c>
      <c r="H10" s="112">
        <v>4.68</v>
      </c>
      <c r="I10" s="112">
        <v>5.12</v>
      </c>
      <c r="J10" s="112">
        <v>27.84</v>
      </c>
      <c r="K10" s="112">
        <v>176.1</v>
      </c>
      <c r="L10" s="112">
        <v>4.3999999999999997E-2</v>
      </c>
      <c r="M10" s="112">
        <v>1.08</v>
      </c>
      <c r="N10" s="112">
        <v>30.75</v>
      </c>
      <c r="O10" s="112">
        <v>0.17</v>
      </c>
      <c r="P10" s="112">
        <v>104.16</v>
      </c>
      <c r="Q10" s="112">
        <v>123.98</v>
      </c>
      <c r="R10" s="112">
        <v>27.92</v>
      </c>
      <c r="S10" s="113">
        <v>0.11</v>
      </c>
    </row>
    <row r="11" spans="1:19" ht="18" customHeight="1" x14ac:dyDescent="0.25">
      <c r="A11" s="92" t="s">
        <v>279</v>
      </c>
      <c r="B11" s="273" t="s">
        <v>280</v>
      </c>
      <c r="C11" s="273"/>
      <c r="D11" s="273"/>
      <c r="E11" s="94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idden="1" x14ac:dyDescent="0.25">
      <c r="A12" s="92"/>
      <c r="B12" s="273"/>
      <c r="C12" s="273"/>
      <c r="D12" s="273"/>
      <c r="E12" s="94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8" customHeight="1" x14ac:dyDescent="0.25">
      <c r="A13" s="92" t="s">
        <v>281</v>
      </c>
      <c r="B13" s="273" t="s">
        <v>282</v>
      </c>
      <c r="C13" s="273"/>
      <c r="D13" s="273"/>
      <c r="E13" s="94"/>
      <c r="F13" s="93"/>
      <c r="G13" s="112">
        <v>20</v>
      </c>
      <c r="H13" s="112">
        <v>1.36</v>
      </c>
      <c r="I13" s="112">
        <v>0.26</v>
      </c>
      <c r="J13" s="112">
        <v>7.96</v>
      </c>
      <c r="K13" s="112">
        <v>39.6</v>
      </c>
      <c r="L13" s="112">
        <v>3.5999999999999997E-2</v>
      </c>
      <c r="M13" s="112">
        <v>0</v>
      </c>
      <c r="N13" s="112">
        <v>0</v>
      </c>
      <c r="O13" s="112">
        <v>0.28000000000000003</v>
      </c>
      <c r="P13" s="112">
        <v>9.4</v>
      </c>
      <c r="Q13" s="112">
        <v>31.4</v>
      </c>
      <c r="R13" s="112">
        <v>9.4</v>
      </c>
      <c r="S13" s="113">
        <v>0.78</v>
      </c>
    </row>
    <row r="14" spans="1:19" hidden="1" x14ac:dyDescent="0.25">
      <c r="A14" s="92"/>
      <c r="B14" s="273" t="s">
        <v>24</v>
      </c>
      <c r="C14" s="273"/>
      <c r="D14" s="273"/>
      <c r="E14" s="94"/>
      <c r="F14" s="93"/>
      <c r="G14" s="112">
        <v>30</v>
      </c>
      <c r="H14" s="112" t="s">
        <v>25</v>
      </c>
      <c r="I14" s="112" t="s">
        <v>26</v>
      </c>
      <c r="J14" s="112" t="s">
        <v>27</v>
      </c>
      <c r="K14" s="112" t="s">
        <v>28</v>
      </c>
      <c r="L14" s="112" t="s">
        <v>29</v>
      </c>
      <c r="M14" s="112"/>
      <c r="N14" s="112"/>
      <c r="O14" s="112"/>
      <c r="P14" s="112" t="s">
        <v>30</v>
      </c>
      <c r="Q14" s="112" t="s">
        <v>31</v>
      </c>
      <c r="R14" s="112" t="s">
        <v>32</v>
      </c>
      <c r="S14" s="113" t="s">
        <v>33</v>
      </c>
    </row>
    <row r="15" spans="1:19" hidden="1" x14ac:dyDescent="0.25">
      <c r="A15" s="92"/>
      <c r="B15" s="273" t="s">
        <v>34</v>
      </c>
      <c r="C15" s="273"/>
      <c r="D15" s="273"/>
      <c r="E15" s="94"/>
      <c r="F15" s="93"/>
      <c r="G15" s="112">
        <v>30</v>
      </c>
      <c r="H15" s="112" t="s">
        <v>35</v>
      </c>
      <c r="I15" s="112" t="s">
        <v>36</v>
      </c>
      <c r="J15" s="112" t="s">
        <v>37</v>
      </c>
      <c r="K15" s="112" t="s">
        <v>38</v>
      </c>
      <c r="L15" s="112" t="s">
        <v>39</v>
      </c>
      <c r="M15" s="112"/>
      <c r="N15" s="112"/>
      <c r="O15" s="112"/>
      <c r="P15" s="112" t="s">
        <v>40</v>
      </c>
      <c r="Q15" s="112" t="s">
        <v>41</v>
      </c>
      <c r="R15" s="112" t="s">
        <v>22</v>
      </c>
      <c r="S15" s="113" t="s">
        <v>42</v>
      </c>
    </row>
    <row r="16" spans="1:19" hidden="1" x14ac:dyDescent="0.25">
      <c r="A16" s="92">
        <v>771</v>
      </c>
      <c r="B16" s="273" t="s">
        <v>43</v>
      </c>
      <c r="C16" s="273"/>
      <c r="D16" s="273"/>
      <c r="E16" s="94"/>
      <c r="F16" s="93"/>
      <c r="G16" s="112">
        <v>50</v>
      </c>
      <c r="H16" s="112">
        <v>5.2</v>
      </c>
      <c r="I16" s="112" t="s">
        <v>25</v>
      </c>
      <c r="J16" s="112" t="s">
        <v>45</v>
      </c>
      <c r="K16" s="112" t="s">
        <v>46</v>
      </c>
      <c r="L16" s="112" t="s">
        <v>47</v>
      </c>
      <c r="M16" s="112" t="s">
        <v>48</v>
      </c>
      <c r="N16" s="112"/>
      <c r="O16" s="112" t="s">
        <v>49</v>
      </c>
      <c r="P16" s="112" t="s">
        <v>50</v>
      </c>
      <c r="Q16" s="112" t="s">
        <v>51</v>
      </c>
      <c r="R16" s="112" t="s">
        <v>52</v>
      </c>
      <c r="S16" s="113" t="s">
        <v>53</v>
      </c>
    </row>
    <row r="17" spans="1:19" hidden="1" x14ac:dyDescent="0.25">
      <c r="A17" s="92"/>
      <c r="B17" s="273"/>
      <c r="C17" s="273"/>
      <c r="D17" s="273"/>
      <c r="E17" s="94"/>
      <c r="F17" s="93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</row>
    <row r="18" spans="1:19" ht="4.5" hidden="1" customHeight="1" x14ac:dyDescent="0.25">
      <c r="A18" s="92"/>
      <c r="B18" s="273"/>
      <c r="C18" s="273"/>
      <c r="D18" s="273"/>
      <c r="E18" s="94"/>
      <c r="F18" s="93"/>
      <c r="G18" s="112">
        <v>15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3"/>
    </row>
    <row r="19" spans="1:19" ht="18.75" customHeight="1" x14ac:dyDescent="0.25">
      <c r="A19" s="92" t="s">
        <v>242</v>
      </c>
      <c r="B19" s="273" t="s">
        <v>243</v>
      </c>
      <c r="C19" s="273"/>
      <c r="D19" s="273"/>
      <c r="E19" s="94"/>
      <c r="F19" s="93"/>
      <c r="G19" s="112">
        <v>200</v>
      </c>
      <c r="H19" s="112">
        <v>2.6</v>
      </c>
      <c r="I19" s="112">
        <v>3.2</v>
      </c>
      <c r="J19" s="112">
        <v>19</v>
      </c>
      <c r="K19" s="112">
        <v>115</v>
      </c>
      <c r="L19" s="112">
        <v>0.02</v>
      </c>
      <c r="M19" s="112">
        <v>0.2</v>
      </c>
      <c r="N19" s="112">
        <v>15.2</v>
      </c>
      <c r="O19" s="112">
        <v>0.08</v>
      </c>
      <c r="P19" s="112">
        <v>105</v>
      </c>
      <c r="Q19" s="112">
        <v>70.7</v>
      </c>
      <c r="R19" s="112">
        <v>11.6</v>
      </c>
      <c r="S19" s="113">
        <v>7.0000000000000007E-2</v>
      </c>
    </row>
    <row r="20" spans="1:19" ht="19.5" customHeight="1" thickBot="1" x14ac:dyDescent="0.3">
      <c r="A20" s="92" t="s">
        <v>204</v>
      </c>
      <c r="B20" s="273" t="s">
        <v>205</v>
      </c>
      <c r="C20" s="273"/>
      <c r="D20" s="273"/>
      <c r="E20" s="94"/>
      <c r="F20" s="93"/>
      <c r="G20" s="112">
        <v>100</v>
      </c>
      <c r="H20" s="112">
        <v>0.4</v>
      </c>
      <c r="I20" s="112">
        <v>0.4</v>
      </c>
      <c r="J20" s="112">
        <v>9.8000000000000007</v>
      </c>
      <c r="K20" s="112">
        <v>44</v>
      </c>
      <c r="L20" s="112">
        <v>0.03</v>
      </c>
      <c r="M20" s="112">
        <v>7</v>
      </c>
      <c r="N20" s="112">
        <v>0</v>
      </c>
      <c r="O20" s="112">
        <v>0.2</v>
      </c>
      <c r="P20" s="112">
        <v>16.100000000000001</v>
      </c>
      <c r="Q20" s="112">
        <v>11</v>
      </c>
      <c r="R20" s="112">
        <v>9</v>
      </c>
      <c r="S20" s="113">
        <v>2.21</v>
      </c>
    </row>
    <row r="21" spans="1:19" ht="0.75" hidden="1" customHeight="1" x14ac:dyDescent="0.25">
      <c r="A21" s="97"/>
      <c r="B21" s="275"/>
      <c r="C21" s="275"/>
      <c r="D21" s="275"/>
      <c r="E21" s="99"/>
      <c r="F21" s="98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</row>
    <row r="22" spans="1:19" ht="22.5" customHeight="1" thickBot="1" x14ac:dyDescent="0.3">
      <c r="A22" s="290" t="s">
        <v>175</v>
      </c>
      <c r="B22" s="279"/>
      <c r="C22" s="279"/>
      <c r="D22" s="279"/>
      <c r="E22" s="102"/>
      <c r="F22" s="103"/>
      <c r="G22" s="104">
        <f t="shared" ref="G22:L22" si="0">G9+G10+G11+G13+G19+G20</f>
        <v>500</v>
      </c>
      <c r="H22" s="104">
        <f t="shared" si="0"/>
        <v>10.66</v>
      </c>
      <c r="I22" s="104">
        <f t="shared" si="0"/>
        <v>16.39</v>
      </c>
      <c r="J22" s="104">
        <f t="shared" si="0"/>
        <v>74.58</v>
      </c>
      <c r="K22" s="104">
        <f t="shared" si="0"/>
        <v>487.5</v>
      </c>
      <c r="L22" s="104">
        <f t="shared" si="0"/>
        <v>0.15000000000000002</v>
      </c>
      <c r="M22" s="104">
        <f t="shared" ref="M22" si="1">M9+M10+M11+M13+M20</f>
        <v>8.08</v>
      </c>
      <c r="N22" s="104">
        <f>N9++N10+N11+N13+N19+N20</f>
        <v>46</v>
      </c>
      <c r="O22" s="104">
        <f>O9+O10+O11+O13+O19+O20</f>
        <v>1.05</v>
      </c>
      <c r="P22" s="104">
        <f>P9+P10+P11+P13+P19+P20</f>
        <v>241.06</v>
      </c>
      <c r="Q22" s="104">
        <f>Q9+Q10+Q11+Q13+Q19+Q20</f>
        <v>253.08000000000004</v>
      </c>
      <c r="R22" s="104">
        <f>R9+R10+R11+R13+R19+R20</f>
        <v>60.77</v>
      </c>
      <c r="S22" s="105">
        <f>S9+S10+S11+S13+S19+S20</f>
        <v>3.41</v>
      </c>
    </row>
    <row r="23" spans="1:19" ht="18" customHeight="1" x14ac:dyDescent="0.25">
      <c r="A23" s="131"/>
      <c r="B23" s="277"/>
      <c r="C23" s="277"/>
      <c r="D23" s="277"/>
      <c r="E23" s="340"/>
      <c r="F23" s="237"/>
      <c r="G23" s="238"/>
      <c r="H23" s="239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40"/>
    </row>
    <row r="24" spans="1:19" ht="0.75" customHeight="1" x14ac:dyDescent="0.25">
      <c r="A24" s="257"/>
      <c r="B24" s="277"/>
      <c r="C24" s="277"/>
      <c r="D24" s="278"/>
      <c r="E24" s="176"/>
      <c r="F24" s="132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258"/>
    </row>
    <row r="25" spans="1:19" ht="11.25" hidden="1" customHeight="1" x14ac:dyDescent="0.25">
      <c r="A25" s="257"/>
      <c r="B25" s="277"/>
      <c r="C25" s="277"/>
      <c r="D25" s="277"/>
      <c r="E25" s="176"/>
      <c r="F25" s="132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258"/>
    </row>
    <row r="26" spans="1:19" ht="12.75" hidden="1" customHeight="1" x14ac:dyDescent="0.25">
      <c r="A26" s="257"/>
      <c r="B26" s="277"/>
      <c r="C26" s="277"/>
      <c r="D26" s="277"/>
      <c r="E26" s="175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258"/>
    </row>
    <row r="27" spans="1:19" ht="13.5" hidden="1" customHeight="1" x14ac:dyDescent="0.25">
      <c r="A27" s="257"/>
      <c r="B27" s="277"/>
      <c r="C27" s="277"/>
      <c r="D27" s="277"/>
      <c r="E27" s="175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58"/>
    </row>
    <row r="28" spans="1:19" hidden="1" x14ac:dyDescent="0.25">
      <c r="A28" s="257"/>
      <c r="B28" s="277"/>
      <c r="C28" s="277"/>
      <c r="D28" s="277"/>
      <c r="E28" s="175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258"/>
    </row>
    <row r="29" spans="1:19" hidden="1" x14ac:dyDescent="0.25">
      <c r="A29" s="257"/>
      <c r="B29" s="277"/>
      <c r="C29" s="277"/>
      <c r="D29" s="277"/>
      <c r="E29" s="175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258"/>
    </row>
    <row r="30" spans="1:19" ht="12" hidden="1" customHeight="1" x14ac:dyDescent="0.25">
      <c r="A30" s="257"/>
      <c r="B30" s="277"/>
      <c r="C30" s="277"/>
      <c r="D30" s="277"/>
      <c r="E30" s="175"/>
      <c r="F30" s="132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258"/>
    </row>
    <row r="31" spans="1:19" ht="12.75" hidden="1" customHeight="1" x14ac:dyDescent="0.25">
      <c r="A31" s="257"/>
      <c r="B31" s="277"/>
      <c r="C31" s="277"/>
      <c r="D31" s="277"/>
      <c r="E31" s="175"/>
      <c r="F31" s="132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258"/>
    </row>
    <row r="32" spans="1:19" ht="0.75" hidden="1" customHeight="1" x14ac:dyDescent="0.25">
      <c r="A32" s="131"/>
      <c r="B32" s="277"/>
      <c r="C32" s="277"/>
      <c r="D32" s="277"/>
      <c r="E32" s="175"/>
      <c r="F32" s="132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40"/>
    </row>
    <row r="33" spans="1:19" hidden="1" x14ac:dyDescent="0.25">
      <c r="A33" s="131"/>
      <c r="B33" s="277"/>
      <c r="C33" s="277"/>
      <c r="D33" s="277"/>
      <c r="E33" s="175"/>
      <c r="F33" s="132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40"/>
    </row>
    <row r="34" spans="1:19" ht="12.75" hidden="1" customHeight="1" x14ac:dyDescent="0.25">
      <c r="A34" s="131"/>
      <c r="B34" s="277"/>
      <c r="C34" s="277"/>
      <c r="D34" s="277"/>
      <c r="E34" s="175"/>
      <c r="F34" s="132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40"/>
    </row>
    <row r="35" spans="1:19" hidden="1" x14ac:dyDescent="0.25">
      <c r="A35" s="131"/>
      <c r="B35" s="277"/>
      <c r="C35" s="277"/>
      <c r="D35" s="277"/>
      <c r="E35" s="175"/>
      <c r="F35" s="132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40"/>
    </row>
    <row r="36" spans="1:19" hidden="1" x14ac:dyDescent="0.25">
      <c r="A36" s="131"/>
      <c r="B36" s="277"/>
      <c r="C36" s="277"/>
      <c r="D36" s="277"/>
      <c r="E36" s="175"/>
      <c r="F36" s="132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40"/>
    </row>
    <row r="37" spans="1:19" hidden="1" x14ac:dyDescent="0.25">
      <c r="A37" s="131"/>
      <c r="B37" s="277"/>
      <c r="C37" s="277"/>
      <c r="D37" s="277"/>
      <c r="E37" s="175"/>
      <c r="F37" s="132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40"/>
    </row>
    <row r="38" spans="1:19" ht="0.75" hidden="1" customHeight="1" x14ac:dyDescent="0.25">
      <c r="A38" s="131"/>
      <c r="B38" s="277"/>
      <c r="C38" s="277"/>
      <c r="D38" s="277"/>
      <c r="E38" s="175"/>
      <c r="F38" s="132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40"/>
    </row>
    <row r="39" spans="1:19" ht="13.5" hidden="1" customHeight="1" x14ac:dyDescent="0.25">
      <c r="A39" s="131"/>
      <c r="B39" s="277"/>
      <c r="C39" s="277"/>
      <c r="D39" s="277"/>
      <c r="E39" s="175"/>
      <c r="F39" s="132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40"/>
    </row>
    <row r="40" spans="1:19" ht="18.75" customHeight="1" thickBot="1" x14ac:dyDescent="0.3">
      <c r="A40" s="71"/>
      <c r="B40" s="282"/>
      <c r="C40" s="282"/>
      <c r="D40" s="282"/>
      <c r="E40" s="106"/>
      <c r="F40" s="107"/>
      <c r="G40" s="260" t="s">
        <v>178</v>
      </c>
      <c r="H40" s="107"/>
      <c r="I40" s="107"/>
      <c r="J40" s="108"/>
      <c r="K40" s="108"/>
      <c r="L40" s="108"/>
      <c r="M40" s="108"/>
      <c r="N40" s="108"/>
      <c r="O40" s="108"/>
      <c r="P40" s="108"/>
      <c r="Q40" s="108"/>
      <c r="R40" s="108"/>
      <c r="S40" s="109" t="s">
        <v>80</v>
      </c>
    </row>
    <row r="41" spans="1:19" hidden="1" x14ac:dyDescent="0.25">
      <c r="A41" s="111"/>
      <c r="B41" s="271"/>
      <c r="C41" s="271"/>
      <c r="D41" s="271"/>
      <c r="E41" s="88"/>
      <c r="F41" s="87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</row>
    <row r="42" spans="1:19" ht="18" customHeight="1" x14ac:dyDescent="0.25">
      <c r="A42" s="92" t="s">
        <v>193</v>
      </c>
      <c r="B42" s="273" t="s">
        <v>194</v>
      </c>
      <c r="C42" s="273"/>
      <c r="D42" s="273"/>
      <c r="E42" s="94"/>
      <c r="F42" s="93"/>
      <c r="G42" s="112">
        <v>200</v>
      </c>
      <c r="H42" s="112">
        <v>7</v>
      </c>
      <c r="I42" s="112">
        <v>9.1199999999999992</v>
      </c>
      <c r="J42" s="112">
        <v>10.78</v>
      </c>
      <c r="K42" s="112">
        <v>153.19999999999999</v>
      </c>
      <c r="L42" s="112">
        <v>7.1999999999999995E-2</v>
      </c>
      <c r="M42" s="112">
        <v>6.36</v>
      </c>
      <c r="N42" s="112">
        <v>12</v>
      </c>
      <c r="O42" s="112">
        <v>0.18</v>
      </c>
      <c r="P42" s="112">
        <v>24.92</v>
      </c>
      <c r="Q42" s="112">
        <v>122.02</v>
      </c>
      <c r="R42" s="112">
        <v>27.78</v>
      </c>
      <c r="S42" s="113">
        <v>0.91</v>
      </c>
    </row>
    <row r="43" spans="1:19" ht="16.5" customHeight="1" x14ac:dyDescent="0.25">
      <c r="A43" s="92" t="s">
        <v>195</v>
      </c>
      <c r="B43" s="273" t="s">
        <v>196</v>
      </c>
      <c r="C43" s="273"/>
      <c r="D43" s="273"/>
      <c r="E43" s="112"/>
      <c r="F43" s="93"/>
      <c r="G43" s="112">
        <v>90</v>
      </c>
      <c r="H43" s="112">
        <v>13.23</v>
      </c>
      <c r="I43" s="112">
        <v>9.99</v>
      </c>
      <c r="J43" s="112">
        <v>11.43</v>
      </c>
      <c r="K43" s="112">
        <v>189</v>
      </c>
      <c r="L43" s="112">
        <v>0.13</v>
      </c>
      <c r="M43" s="112">
        <v>0.72</v>
      </c>
      <c r="N43" s="112">
        <v>22.23</v>
      </c>
      <c r="O43" s="112">
        <v>0.45</v>
      </c>
      <c r="P43" s="112">
        <v>43.29</v>
      </c>
      <c r="Q43" s="112">
        <v>133.1</v>
      </c>
      <c r="R43" s="112">
        <v>18.54</v>
      </c>
      <c r="S43" s="113">
        <v>1.94</v>
      </c>
    </row>
    <row r="44" spans="1:19" ht="18" customHeight="1" x14ac:dyDescent="0.25">
      <c r="A44" s="92" t="s">
        <v>235</v>
      </c>
      <c r="B44" s="273" t="s">
        <v>236</v>
      </c>
      <c r="C44" s="273"/>
      <c r="D44" s="273"/>
      <c r="E44" s="94"/>
      <c r="F44" s="93"/>
      <c r="G44" s="112">
        <v>150</v>
      </c>
      <c r="H44" s="112">
        <v>5.39</v>
      </c>
      <c r="I44" s="112">
        <v>5.9</v>
      </c>
      <c r="J44" s="112">
        <v>34.229999999999997</v>
      </c>
      <c r="K44" s="112">
        <v>211.56</v>
      </c>
      <c r="L44" s="112">
        <v>0.11</v>
      </c>
      <c r="M44" s="112">
        <v>4.0999999999999996</v>
      </c>
      <c r="N44" s="112">
        <v>0.36</v>
      </c>
      <c r="O44" s="112">
        <v>0.96</v>
      </c>
      <c r="P44" s="112">
        <v>23.93</v>
      </c>
      <c r="Q44" s="112">
        <v>72.48</v>
      </c>
      <c r="R44" s="112">
        <v>26.64</v>
      </c>
      <c r="S44" s="113">
        <v>1.4</v>
      </c>
    </row>
    <row r="45" spans="1:19" ht="17.25" customHeight="1" x14ac:dyDescent="0.25">
      <c r="A45" s="92" t="s">
        <v>101</v>
      </c>
      <c r="B45" s="273" t="s">
        <v>257</v>
      </c>
      <c r="C45" s="273"/>
      <c r="D45" s="273"/>
      <c r="E45" s="93" t="s">
        <v>213</v>
      </c>
      <c r="F45" s="93"/>
      <c r="G45" s="112">
        <v>60</v>
      </c>
      <c r="H45" s="112">
        <v>0.48</v>
      </c>
      <c r="I45" s="112">
        <v>0.06</v>
      </c>
      <c r="J45" s="112">
        <v>1.98</v>
      </c>
      <c r="K45" s="112">
        <v>8.4</v>
      </c>
      <c r="L45" s="112">
        <v>3.5999999999999997E-2</v>
      </c>
      <c r="M45" s="112">
        <v>15</v>
      </c>
      <c r="N45" s="112">
        <v>0.8</v>
      </c>
      <c r="O45" s="112">
        <v>0.42</v>
      </c>
      <c r="P45" s="112">
        <v>8.4</v>
      </c>
      <c r="Q45" s="112">
        <v>15.6</v>
      </c>
      <c r="R45" s="112">
        <v>12</v>
      </c>
      <c r="S45" s="113">
        <v>0.54</v>
      </c>
    </row>
    <row r="46" spans="1:19" ht="16.5" customHeight="1" x14ac:dyDescent="0.25">
      <c r="A46" s="92" t="s">
        <v>191</v>
      </c>
      <c r="B46" s="273" t="s">
        <v>192</v>
      </c>
      <c r="C46" s="273"/>
      <c r="D46" s="273"/>
      <c r="E46" s="94"/>
      <c r="F46" s="93"/>
      <c r="G46" s="112">
        <v>200</v>
      </c>
      <c r="H46" s="112">
        <v>0.1</v>
      </c>
      <c r="I46" s="112">
        <v>0.1</v>
      </c>
      <c r="J46" s="112">
        <v>10.9</v>
      </c>
      <c r="K46" s="112">
        <v>45</v>
      </c>
      <c r="L46" s="112">
        <v>0</v>
      </c>
      <c r="M46" s="112">
        <v>0.7</v>
      </c>
      <c r="N46" s="112">
        <v>0</v>
      </c>
      <c r="O46" s="112">
        <v>0.2</v>
      </c>
      <c r="P46" s="112">
        <v>5.4</v>
      </c>
      <c r="Q46" s="112">
        <v>3</v>
      </c>
      <c r="R46" s="112">
        <v>1.3</v>
      </c>
      <c r="S46" s="113">
        <v>0.11</v>
      </c>
    </row>
    <row r="47" spans="1:19" ht="17.25" customHeight="1" x14ac:dyDescent="0.25">
      <c r="A47" s="92" t="s">
        <v>279</v>
      </c>
      <c r="B47" s="273" t="s">
        <v>280</v>
      </c>
      <c r="C47" s="273"/>
      <c r="D47" s="273"/>
      <c r="E47" s="94"/>
      <c r="F47" s="93"/>
      <c r="G47" s="112">
        <v>30</v>
      </c>
      <c r="H47" s="112">
        <v>2.2799999999999998</v>
      </c>
      <c r="I47" s="112">
        <v>0.24</v>
      </c>
      <c r="J47" s="112">
        <v>14.76</v>
      </c>
      <c r="K47" s="112">
        <v>70.2</v>
      </c>
      <c r="L47" s="112">
        <v>3.3000000000000002E-2</v>
      </c>
      <c r="M47" s="112">
        <v>0</v>
      </c>
      <c r="N47" s="112">
        <v>0</v>
      </c>
      <c r="O47" s="112">
        <v>0.33</v>
      </c>
      <c r="P47" s="112">
        <v>6</v>
      </c>
      <c r="Q47" s="112">
        <v>19.5</v>
      </c>
      <c r="R47" s="112">
        <v>4.2</v>
      </c>
      <c r="S47" s="113">
        <v>0.33</v>
      </c>
    </row>
    <row r="48" spans="1:19" ht="17.25" customHeight="1" thickBot="1" x14ac:dyDescent="0.3">
      <c r="A48" s="92" t="s">
        <v>281</v>
      </c>
      <c r="B48" s="273" t="s">
        <v>34</v>
      </c>
      <c r="C48" s="273"/>
      <c r="D48" s="273"/>
      <c r="E48" s="94"/>
      <c r="F48" s="93"/>
      <c r="G48" s="112">
        <v>20</v>
      </c>
      <c r="H48" s="112">
        <v>1.36</v>
      </c>
      <c r="I48" s="112">
        <v>0.26</v>
      </c>
      <c r="J48" s="112">
        <v>7.96</v>
      </c>
      <c r="K48" s="112">
        <v>39.6</v>
      </c>
      <c r="L48" s="112">
        <v>3.5999999999999997E-2</v>
      </c>
      <c r="M48" s="112">
        <v>0</v>
      </c>
      <c r="N48" s="112">
        <v>0</v>
      </c>
      <c r="O48" s="112">
        <v>0.28000000000000003</v>
      </c>
      <c r="P48" s="112">
        <v>9.4</v>
      </c>
      <c r="Q48" s="112">
        <v>31.4</v>
      </c>
      <c r="R48" s="112">
        <v>9.4</v>
      </c>
      <c r="S48" s="113">
        <v>0.78</v>
      </c>
    </row>
    <row r="49" spans="1:19" ht="0.75" hidden="1" customHeight="1" x14ac:dyDescent="0.25">
      <c r="A49" s="110"/>
      <c r="B49" s="273"/>
      <c r="C49" s="273"/>
      <c r="D49" s="273"/>
      <c r="E49" s="94"/>
      <c r="F49" s="93"/>
      <c r="G49" s="95" t="s">
        <v>57</v>
      </c>
      <c r="H49" s="95" t="s">
        <v>20</v>
      </c>
      <c r="I49" s="95" t="s">
        <v>58</v>
      </c>
      <c r="J49" s="95" t="s">
        <v>44</v>
      </c>
      <c r="K49" s="95" t="s">
        <v>59</v>
      </c>
      <c r="L49" s="95" t="s">
        <v>60</v>
      </c>
      <c r="M49" s="95" t="s">
        <v>54</v>
      </c>
      <c r="N49" s="95" t="s">
        <v>61</v>
      </c>
      <c r="O49" s="95" t="s">
        <v>49</v>
      </c>
      <c r="P49" s="95" t="s">
        <v>33</v>
      </c>
      <c r="Q49" s="95" t="s">
        <v>62</v>
      </c>
      <c r="R49" s="95" t="s">
        <v>63</v>
      </c>
      <c r="S49" s="96" t="s">
        <v>21</v>
      </c>
    </row>
    <row r="50" spans="1:19" ht="0.75" hidden="1" customHeight="1" x14ac:dyDescent="0.25">
      <c r="A50" s="110"/>
      <c r="B50" s="273"/>
      <c r="C50" s="273"/>
      <c r="D50" s="273"/>
      <c r="E50" s="94"/>
      <c r="F50" s="93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6"/>
    </row>
    <row r="51" spans="1:19" ht="15.75" hidden="1" thickBot="1" x14ac:dyDescent="0.3">
      <c r="A51" s="97"/>
      <c r="B51" s="275"/>
      <c r="C51" s="275"/>
      <c r="D51" s="275"/>
      <c r="E51" s="99"/>
      <c r="F51" s="98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</row>
    <row r="52" spans="1:19" ht="23.25" customHeight="1" thickBot="1" x14ac:dyDescent="0.3">
      <c r="A52" s="290" t="s">
        <v>176</v>
      </c>
      <c r="B52" s="279"/>
      <c r="C52" s="279"/>
      <c r="D52" s="279"/>
      <c r="E52" s="102"/>
      <c r="F52" s="103"/>
      <c r="G52" s="104">
        <f t="shared" ref="G52:S52" si="2">G42+G43+G44+G45+G46+G47+G48</f>
        <v>750</v>
      </c>
      <c r="H52" s="104">
        <f t="shared" si="2"/>
        <v>29.840000000000003</v>
      </c>
      <c r="I52" s="104">
        <f t="shared" si="2"/>
        <v>25.669999999999998</v>
      </c>
      <c r="J52" s="104">
        <f t="shared" si="2"/>
        <v>92.039999999999992</v>
      </c>
      <c r="K52" s="104">
        <f t="shared" si="2"/>
        <v>716.96</v>
      </c>
      <c r="L52" s="104">
        <f t="shared" si="2"/>
        <v>0.41699999999999998</v>
      </c>
      <c r="M52" s="104">
        <f t="shared" si="2"/>
        <v>26.88</v>
      </c>
      <c r="N52" s="104">
        <f t="shared" si="2"/>
        <v>35.39</v>
      </c>
      <c r="O52" s="104">
        <f t="shared" si="2"/>
        <v>2.8200000000000003</v>
      </c>
      <c r="P52" s="104">
        <f t="shared" si="2"/>
        <v>121.34000000000003</v>
      </c>
      <c r="Q52" s="104">
        <f t="shared" si="2"/>
        <v>397.1</v>
      </c>
      <c r="R52" s="104">
        <f t="shared" si="2"/>
        <v>99.860000000000014</v>
      </c>
      <c r="S52" s="105">
        <f t="shared" si="2"/>
        <v>6.0100000000000007</v>
      </c>
    </row>
    <row r="53" spans="1:19" ht="3.75" hidden="1" customHeight="1" x14ac:dyDescent="0.25">
      <c r="A53" s="114"/>
      <c r="B53" s="284"/>
      <c r="C53" s="284"/>
      <c r="D53" s="284"/>
      <c r="E53" s="116"/>
      <c r="F53" s="115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8"/>
    </row>
    <row r="54" spans="1:19" ht="18" customHeight="1" x14ac:dyDescent="0.25">
      <c r="A54" s="241"/>
      <c r="B54" s="286"/>
      <c r="C54" s="286"/>
      <c r="D54" s="286"/>
      <c r="E54" s="332"/>
      <c r="F54" s="242"/>
      <c r="G54" s="243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5"/>
    </row>
    <row r="55" spans="1:19" ht="5.25" customHeight="1" x14ac:dyDescent="0.25">
      <c r="A55" s="257"/>
      <c r="B55" s="277"/>
      <c r="C55" s="277"/>
      <c r="D55" s="277"/>
      <c r="E55" s="175"/>
      <c r="F55" s="132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258"/>
    </row>
    <row r="56" spans="1:19" ht="12.75" hidden="1" customHeight="1" x14ac:dyDescent="0.25">
      <c r="A56" s="257"/>
      <c r="B56" s="277"/>
      <c r="C56" s="277"/>
      <c r="D56" s="277"/>
      <c r="E56" s="176"/>
      <c r="F56" s="13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258"/>
    </row>
    <row r="57" spans="1:19" ht="12.75" hidden="1" customHeight="1" x14ac:dyDescent="0.25">
      <c r="A57" s="257"/>
      <c r="B57" s="277"/>
      <c r="C57" s="277"/>
      <c r="D57" s="277"/>
      <c r="E57" s="175"/>
      <c r="F57" s="13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258"/>
    </row>
    <row r="58" spans="1:19" ht="15" hidden="1" customHeight="1" x14ac:dyDescent="0.25">
      <c r="A58" s="257"/>
      <c r="B58" s="277"/>
      <c r="C58" s="277"/>
      <c r="D58" s="277"/>
      <c r="E58" s="175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258"/>
    </row>
    <row r="59" spans="1:19" hidden="1" x14ac:dyDescent="0.25">
      <c r="A59" s="257"/>
      <c r="B59" s="277"/>
      <c r="C59" s="277"/>
      <c r="D59" s="277"/>
      <c r="E59" s="175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258"/>
    </row>
    <row r="60" spans="1:19" hidden="1" x14ac:dyDescent="0.25">
      <c r="A60" s="257"/>
      <c r="B60" s="277"/>
      <c r="C60" s="277"/>
      <c r="D60" s="277"/>
      <c r="E60" s="175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258"/>
    </row>
    <row r="61" spans="1:19" ht="13.5" hidden="1" customHeight="1" x14ac:dyDescent="0.25">
      <c r="A61" s="257"/>
      <c r="B61" s="277"/>
      <c r="C61" s="277"/>
      <c r="D61" s="277"/>
      <c r="E61" s="175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258"/>
    </row>
    <row r="62" spans="1:19" ht="12.75" hidden="1" customHeight="1" x14ac:dyDescent="0.25">
      <c r="A62" s="257"/>
      <c r="B62" s="277"/>
      <c r="C62" s="277"/>
      <c r="D62" s="277"/>
      <c r="E62" s="175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258"/>
    </row>
    <row r="63" spans="1:19" ht="12.75" hidden="1" customHeight="1" x14ac:dyDescent="0.25">
      <c r="A63" s="257"/>
      <c r="B63" s="277"/>
      <c r="C63" s="277"/>
      <c r="D63" s="277"/>
      <c r="E63" s="175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258"/>
    </row>
    <row r="64" spans="1:19" ht="13.5" hidden="1" customHeight="1" x14ac:dyDescent="0.25">
      <c r="A64" s="257"/>
      <c r="B64" s="277"/>
      <c r="C64" s="277"/>
      <c r="D64" s="277"/>
      <c r="E64" s="175"/>
      <c r="F64" s="132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258"/>
    </row>
    <row r="65" spans="1:19" ht="12.75" hidden="1" customHeight="1" x14ac:dyDescent="0.25">
      <c r="A65" s="131"/>
      <c r="B65" s="277"/>
      <c r="C65" s="277"/>
      <c r="D65" s="277"/>
      <c r="E65" s="175"/>
      <c r="F65" s="132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40"/>
    </row>
    <row r="66" spans="1:19" ht="15.75" hidden="1" x14ac:dyDescent="0.25">
      <c r="A66" s="233"/>
      <c r="B66" s="293"/>
      <c r="C66" s="293"/>
      <c r="D66" s="293"/>
      <c r="E66" s="34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234"/>
    </row>
    <row r="67" spans="1:19" ht="16.5" customHeight="1" thickBot="1" x14ac:dyDescent="0.3">
      <c r="A67" s="348"/>
      <c r="B67" s="345"/>
      <c r="C67" s="345"/>
      <c r="D67" s="345"/>
      <c r="E67" s="342"/>
      <c r="F67" s="343"/>
      <c r="G67" s="344" t="s">
        <v>173</v>
      </c>
      <c r="H67" s="343"/>
      <c r="I67" s="343"/>
      <c r="J67" s="343"/>
      <c r="K67" s="343"/>
      <c r="L67" s="343"/>
      <c r="M67" s="343"/>
      <c r="N67" s="343"/>
      <c r="O67" s="343"/>
      <c r="P67" s="343"/>
      <c r="Q67" s="343"/>
      <c r="R67" s="343"/>
      <c r="S67" s="349"/>
    </row>
    <row r="68" spans="1:19" ht="18.75" customHeight="1" x14ac:dyDescent="0.25">
      <c r="A68" s="86" t="s">
        <v>237</v>
      </c>
      <c r="B68" s="271" t="s">
        <v>238</v>
      </c>
      <c r="C68" s="271"/>
      <c r="D68" s="271"/>
      <c r="E68" s="89"/>
      <c r="F68" s="87"/>
      <c r="G68" s="89">
        <v>150</v>
      </c>
      <c r="H68" s="89">
        <v>15.27</v>
      </c>
      <c r="I68" s="89">
        <v>16.02</v>
      </c>
      <c r="J68" s="89">
        <v>9.5500000000000007</v>
      </c>
      <c r="K68" s="89">
        <v>243.4</v>
      </c>
      <c r="L68" s="89">
        <v>9.5000000000000001E-2</v>
      </c>
      <c r="M68" s="89">
        <v>2.66</v>
      </c>
      <c r="N68" s="89">
        <v>0</v>
      </c>
      <c r="O68" s="89">
        <v>2.52</v>
      </c>
      <c r="P68" s="89">
        <v>18.55</v>
      </c>
      <c r="Q68" s="89">
        <v>180.48</v>
      </c>
      <c r="R68" s="89">
        <v>32.659999999999997</v>
      </c>
      <c r="S68" s="224">
        <v>2.67</v>
      </c>
    </row>
    <row r="69" spans="1:19" ht="16.5" customHeight="1" x14ac:dyDescent="0.25">
      <c r="A69" s="92" t="s">
        <v>121</v>
      </c>
      <c r="B69" s="273" t="s">
        <v>111</v>
      </c>
      <c r="C69" s="273"/>
      <c r="D69" s="273"/>
      <c r="E69" s="112"/>
      <c r="F69" s="93"/>
      <c r="G69" s="112">
        <v>200</v>
      </c>
      <c r="H69" s="112">
        <v>0.68</v>
      </c>
      <c r="I69" s="112">
        <v>0</v>
      </c>
      <c r="J69" s="112">
        <v>21.01</v>
      </c>
      <c r="K69" s="112">
        <v>46.87</v>
      </c>
      <c r="L69" s="112">
        <v>0.01</v>
      </c>
      <c r="M69" s="112">
        <v>13</v>
      </c>
      <c r="N69" s="112">
        <v>0.09</v>
      </c>
      <c r="O69" s="112">
        <v>0.34</v>
      </c>
      <c r="P69" s="112">
        <v>6.05</v>
      </c>
      <c r="Q69" s="112">
        <v>1.6</v>
      </c>
      <c r="R69" s="112">
        <v>1.6</v>
      </c>
      <c r="S69" s="113">
        <v>0.31</v>
      </c>
    </row>
    <row r="70" spans="1:19" ht="16.5" customHeight="1" thickBot="1" x14ac:dyDescent="0.3">
      <c r="A70" s="92" t="s">
        <v>279</v>
      </c>
      <c r="B70" s="273" t="s">
        <v>280</v>
      </c>
      <c r="C70" s="273"/>
      <c r="D70" s="273"/>
      <c r="E70" s="94"/>
      <c r="F70" s="93"/>
      <c r="G70" s="112">
        <v>30</v>
      </c>
      <c r="H70" s="112">
        <v>2.2799999999999998</v>
      </c>
      <c r="I70" s="112">
        <v>0.24</v>
      </c>
      <c r="J70" s="112">
        <v>14.76</v>
      </c>
      <c r="K70" s="112">
        <v>70.2</v>
      </c>
      <c r="L70" s="112">
        <v>3.3000000000000002E-2</v>
      </c>
      <c r="M70" s="112">
        <v>0</v>
      </c>
      <c r="N70" s="112">
        <v>0</v>
      </c>
      <c r="O70" s="112">
        <v>0.33</v>
      </c>
      <c r="P70" s="112">
        <v>6</v>
      </c>
      <c r="Q70" s="112">
        <v>19.5</v>
      </c>
      <c r="R70" s="112">
        <v>4.2</v>
      </c>
      <c r="S70" s="113">
        <v>0.33</v>
      </c>
    </row>
    <row r="71" spans="1:19" ht="0.75" hidden="1" customHeight="1" thickBot="1" x14ac:dyDescent="0.3">
      <c r="A71" s="92"/>
      <c r="B71" s="93"/>
      <c r="C71" s="93"/>
      <c r="D71" s="93"/>
      <c r="E71" s="93"/>
      <c r="F71" s="93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6"/>
    </row>
    <row r="72" spans="1:19" ht="3.75" hidden="1" customHeight="1" thickBot="1" x14ac:dyDescent="0.3">
      <c r="A72" s="92"/>
      <c r="B72" s="93"/>
      <c r="C72" s="93"/>
      <c r="D72" s="93"/>
      <c r="E72" s="93"/>
      <c r="F72" s="93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6"/>
    </row>
    <row r="73" spans="1:19" ht="15.75" hidden="1" thickBot="1" x14ac:dyDescent="0.3">
      <c r="A73" s="92"/>
      <c r="B73" s="93"/>
      <c r="C73" s="93"/>
      <c r="D73" s="93"/>
      <c r="E73" s="93"/>
      <c r="F73" s="93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6"/>
    </row>
    <row r="74" spans="1:19" ht="15.75" hidden="1" thickBot="1" x14ac:dyDescent="0.3">
      <c r="A74" s="119"/>
      <c r="B74" s="98"/>
      <c r="C74" s="98"/>
      <c r="D74" s="98"/>
      <c r="E74" s="98"/>
      <c r="F74" s="98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</row>
    <row r="75" spans="1:19" ht="15.75" hidden="1" thickBot="1" x14ac:dyDescent="0.3">
      <c r="A75" s="119"/>
      <c r="B75" s="98"/>
      <c r="C75" s="98"/>
      <c r="D75" s="98"/>
      <c r="E75" s="98"/>
      <c r="F75" s="98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1"/>
    </row>
    <row r="76" spans="1:19" ht="15.75" hidden="1" thickBot="1" x14ac:dyDescent="0.3">
      <c r="A76" s="119"/>
      <c r="B76" s="98"/>
      <c r="C76" s="98"/>
      <c r="D76" s="98"/>
      <c r="E76" s="98"/>
      <c r="F76" s="98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1"/>
    </row>
    <row r="77" spans="1:19" ht="15.75" hidden="1" thickBot="1" x14ac:dyDescent="0.3">
      <c r="A77" s="119"/>
      <c r="B77" s="98"/>
      <c r="C77" s="98"/>
      <c r="D77" s="98"/>
      <c r="E77" s="98"/>
      <c r="F77" s="98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1"/>
    </row>
    <row r="78" spans="1:19" ht="21.75" customHeight="1" thickBot="1" x14ac:dyDescent="0.3">
      <c r="A78" s="290" t="s">
        <v>177</v>
      </c>
      <c r="B78" s="81"/>
      <c r="C78" s="81"/>
      <c r="D78" s="81"/>
      <c r="E78" s="81"/>
      <c r="F78" s="103"/>
      <c r="G78" s="104">
        <f t="shared" ref="G78:S78" si="3">G68+G69+G70+G74+G75+G76+G77</f>
        <v>380</v>
      </c>
      <c r="H78" s="104">
        <f t="shared" si="3"/>
        <v>18.23</v>
      </c>
      <c r="I78" s="104">
        <f t="shared" si="3"/>
        <v>16.259999999999998</v>
      </c>
      <c r="J78" s="104">
        <f t="shared" si="3"/>
        <v>45.32</v>
      </c>
      <c r="K78" s="104">
        <f t="shared" si="3"/>
        <v>360.46999999999997</v>
      </c>
      <c r="L78" s="104">
        <f t="shared" si="3"/>
        <v>0.13800000000000001</v>
      </c>
      <c r="M78" s="104">
        <f t="shared" si="3"/>
        <v>15.66</v>
      </c>
      <c r="N78" s="104">
        <f t="shared" si="3"/>
        <v>0.09</v>
      </c>
      <c r="O78" s="104">
        <f t="shared" si="3"/>
        <v>3.19</v>
      </c>
      <c r="P78" s="104">
        <f t="shared" si="3"/>
        <v>30.6</v>
      </c>
      <c r="Q78" s="104">
        <f t="shared" si="3"/>
        <v>201.57999999999998</v>
      </c>
      <c r="R78" s="104">
        <f t="shared" si="3"/>
        <v>38.46</v>
      </c>
      <c r="S78" s="105">
        <f t="shared" si="3"/>
        <v>3.31</v>
      </c>
    </row>
    <row r="79" spans="1:19" ht="30" customHeight="1" thickBot="1" x14ac:dyDescent="0.3">
      <c r="A79" s="393" t="s">
        <v>174</v>
      </c>
      <c r="B79" s="394"/>
      <c r="C79" s="394"/>
      <c r="D79" s="394"/>
      <c r="E79" s="394"/>
      <c r="F79" s="394"/>
      <c r="G79" s="379">
        <f t="shared" ref="G79:S79" si="4">G22+G52+G78</f>
        <v>1630</v>
      </c>
      <c r="H79" s="379">
        <f t="shared" si="4"/>
        <v>58.730000000000004</v>
      </c>
      <c r="I79" s="379">
        <f t="shared" si="4"/>
        <v>58.32</v>
      </c>
      <c r="J79" s="379">
        <f t="shared" si="4"/>
        <v>211.94</v>
      </c>
      <c r="K79" s="379">
        <f t="shared" si="4"/>
        <v>1564.93</v>
      </c>
      <c r="L79" s="379">
        <f t="shared" si="4"/>
        <v>0.70499999999999996</v>
      </c>
      <c r="M79" s="379">
        <f t="shared" si="4"/>
        <v>50.620000000000005</v>
      </c>
      <c r="N79" s="379">
        <f t="shared" si="4"/>
        <v>81.48</v>
      </c>
      <c r="O79" s="379">
        <f t="shared" si="4"/>
        <v>7.0600000000000005</v>
      </c>
      <c r="P79" s="379">
        <f t="shared" si="4"/>
        <v>393.00000000000006</v>
      </c>
      <c r="Q79" s="379">
        <f t="shared" si="4"/>
        <v>851.76</v>
      </c>
      <c r="R79" s="379">
        <f t="shared" si="4"/>
        <v>199.09000000000003</v>
      </c>
      <c r="S79" s="380">
        <f t="shared" si="4"/>
        <v>12.730000000000002</v>
      </c>
    </row>
    <row r="80" spans="1:19" x14ac:dyDescent="0.25">
      <c r="A80" s="138"/>
    </row>
  </sheetData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topLeftCell="A7" workbookViewId="0">
      <selection activeCell="G68" sqref="G68"/>
    </sheetView>
  </sheetViews>
  <sheetFormatPr defaultRowHeight="15" x14ac:dyDescent="0.25"/>
  <cols>
    <col min="1" max="1" width="6.85546875" style="3" customWidth="1"/>
    <col min="2" max="3" width="9.140625" style="3"/>
    <col min="4" max="4" width="11.7109375" style="3" customWidth="1"/>
    <col min="5" max="5" width="12.7109375" style="3" customWidth="1"/>
    <col min="6" max="6" width="6.85546875" style="3" hidden="1" customWidth="1"/>
    <col min="7" max="7" width="8" style="3" customWidth="1"/>
    <col min="8" max="8" width="7.42578125" style="3" customWidth="1"/>
    <col min="9" max="9" width="6.7109375" style="3" customWidth="1"/>
    <col min="10" max="10" width="7" style="3" customWidth="1"/>
    <col min="11" max="11" width="7.85546875" style="3" customWidth="1"/>
    <col min="12" max="12" width="7.28515625" style="3" customWidth="1"/>
    <col min="13" max="13" width="7.140625" style="3" customWidth="1"/>
    <col min="14" max="14" width="7.28515625" style="3" customWidth="1"/>
    <col min="15" max="15" width="6.85546875" style="3" customWidth="1"/>
    <col min="16" max="16" width="7.7109375" style="3" customWidth="1"/>
    <col min="17" max="18" width="7.28515625" style="3" customWidth="1"/>
    <col min="19" max="19" width="7" style="3" customWidth="1"/>
    <col min="20" max="16384" width="9.140625" style="3"/>
  </cols>
  <sheetData>
    <row r="1" spans="1:19" ht="3" hidden="1" customHeight="1" thickBot="1" x14ac:dyDescent="0.3">
      <c r="G1" s="35"/>
    </row>
    <row r="2" spans="1:19" ht="16.5" hidden="1" customHeight="1" x14ac:dyDescent="0.25">
      <c r="E2" s="34"/>
    </row>
    <row r="3" spans="1:19" ht="0.75" hidden="1" customHeight="1" x14ac:dyDescent="0.2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38.25" customHeight="1" thickBot="1" x14ac:dyDescent="0.3">
      <c r="A4" s="327" t="s">
        <v>0</v>
      </c>
      <c r="B4" s="52"/>
      <c r="C4" s="52"/>
      <c r="D4" s="326" t="s">
        <v>71</v>
      </c>
      <c r="E4" s="52"/>
      <c r="F4" s="52"/>
      <c r="G4" s="52"/>
      <c r="H4" s="336"/>
      <c r="I4" s="336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12.75" hidden="1" customHeight="1" x14ac:dyDescent="0.25">
      <c r="A5" s="139" t="s">
        <v>2</v>
      </c>
      <c r="B5" s="140"/>
      <c r="C5" s="141" t="s">
        <v>3</v>
      </c>
      <c r="D5" s="141"/>
      <c r="E5" s="141"/>
      <c r="F5" s="142" t="s">
        <v>4</v>
      </c>
      <c r="G5" s="143" t="s">
        <v>5</v>
      </c>
      <c r="H5" s="144" t="s">
        <v>78</v>
      </c>
      <c r="I5" s="145"/>
      <c r="J5" s="146"/>
      <c r="K5" s="147" t="s">
        <v>6</v>
      </c>
      <c r="L5" s="148" t="s">
        <v>77</v>
      </c>
      <c r="M5" s="149"/>
      <c r="N5" s="150"/>
      <c r="O5" s="151"/>
      <c r="P5" s="144" t="s">
        <v>76</v>
      </c>
      <c r="Q5" s="149"/>
      <c r="R5" s="150"/>
      <c r="S5" s="152"/>
    </row>
    <row r="6" spans="1:19" ht="12" hidden="1" customHeight="1" x14ac:dyDescent="0.25">
      <c r="A6" s="153" t="s">
        <v>66</v>
      </c>
      <c r="B6" s="154" t="s">
        <v>79</v>
      </c>
      <c r="C6" s="155"/>
      <c r="D6" s="155"/>
      <c r="E6" s="155"/>
      <c r="F6" s="156" t="s">
        <v>7</v>
      </c>
      <c r="G6" s="157" t="s">
        <v>65</v>
      </c>
      <c r="H6" s="158" t="s">
        <v>8</v>
      </c>
      <c r="I6" s="159" t="s">
        <v>9</v>
      </c>
      <c r="J6" s="160" t="s">
        <v>10</v>
      </c>
      <c r="K6" s="161" t="s">
        <v>11</v>
      </c>
      <c r="L6" s="158" t="s">
        <v>12</v>
      </c>
      <c r="M6" s="159" t="s">
        <v>13</v>
      </c>
      <c r="N6" s="159" t="s">
        <v>14</v>
      </c>
      <c r="O6" s="159" t="s">
        <v>15</v>
      </c>
      <c r="P6" s="159" t="s">
        <v>16</v>
      </c>
      <c r="Q6" s="159" t="s">
        <v>17</v>
      </c>
      <c r="R6" s="159" t="s">
        <v>18</v>
      </c>
      <c r="S6" s="162" t="s">
        <v>19</v>
      </c>
    </row>
    <row r="7" spans="1:19" ht="18.75" customHeight="1" thickBot="1" x14ac:dyDescent="0.3">
      <c r="A7" s="137">
        <v>1</v>
      </c>
      <c r="B7" s="72"/>
      <c r="C7" s="73">
        <v>2</v>
      </c>
      <c r="D7" s="73"/>
      <c r="E7" s="74"/>
      <c r="F7" s="73"/>
      <c r="G7" s="75">
        <v>3</v>
      </c>
      <c r="H7" s="76">
        <v>4</v>
      </c>
      <c r="I7" s="76">
        <v>5</v>
      </c>
      <c r="J7" s="76">
        <v>6</v>
      </c>
      <c r="K7" s="77">
        <v>7</v>
      </c>
      <c r="L7" s="76">
        <v>8</v>
      </c>
      <c r="M7" s="76">
        <v>9</v>
      </c>
      <c r="N7" s="76">
        <v>10</v>
      </c>
      <c r="O7" s="76">
        <v>11</v>
      </c>
      <c r="P7" s="76">
        <v>12</v>
      </c>
      <c r="Q7" s="76">
        <v>13</v>
      </c>
      <c r="R7" s="76">
        <v>14</v>
      </c>
      <c r="S7" s="78">
        <v>15</v>
      </c>
    </row>
    <row r="8" spans="1:19" ht="27.75" customHeight="1" thickBot="1" x14ac:dyDescent="0.3">
      <c r="A8" s="79"/>
      <c r="B8" s="80"/>
      <c r="C8" s="80"/>
      <c r="D8" s="80"/>
      <c r="E8" s="80"/>
      <c r="F8" s="81"/>
      <c r="G8" s="259" t="s">
        <v>180</v>
      </c>
      <c r="H8" s="82"/>
      <c r="I8" s="83"/>
      <c r="J8" s="83"/>
      <c r="K8" s="81"/>
      <c r="L8" s="81"/>
      <c r="M8" s="84"/>
      <c r="N8" s="84"/>
      <c r="O8" s="84"/>
      <c r="P8" s="84"/>
      <c r="Q8" s="84"/>
      <c r="R8" s="84"/>
      <c r="S8" s="85"/>
    </row>
    <row r="9" spans="1:19" ht="17.25" customHeight="1" x14ac:dyDescent="0.25">
      <c r="A9" s="86" t="s">
        <v>81</v>
      </c>
      <c r="B9" s="271" t="s">
        <v>56</v>
      </c>
      <c r="C9" s="87" t="s">
        <v>82</v>
      </c>
      <c r="D9" s="272"/>
      <c r="E9" s="89"/>
      <c r="F9" s="87"/>
      <c r="G9" s="89">
        <v>10</v>
      </c>
      <c r="H9" s="89">
        <v>3</v>
      </c>
      <c r="I9" s="89">
        <v>3.8</v>
      </c>
      <c r="J9" s="89">
        <v>0</v>
      </c>
      <c r="K9" s="89">
        <v>49.73</v>
      </c>
      <c r="L9" s="89">
        <v>4.4999999999999998E-2</v>
      </c>
      <c r="M9" s="89">
        <v>0.8</v>
      </c>
      <c r="N9" s="89">
        <v>2.1999999999999999E-2</v>
      </c>
      <c r="O9" s="89">
        <v>0.05</v>
      </c>
      <c r="P9" s="89">
        <v>93.3</v>
      </c>
      <c r="Q9" s="89">
        <v>93.3</v>
      </c>
      <c r="R9" s="89">
        <v>4.4000000000000004</v>
      </c>
      <c r="S9" s="224">
        <v>0.11</v>
      </c>
    </row>
    <row r="10" spans="1:19" ht="18" customHeight="1" x14ac:dyDescent="0.25">
      <c r="A10" s="92" t="s">
        <v>187</v>
      </c>
      <c r="B10" s="273" t="s">
        <v>188</v>
      </c>
      <c r="C10" s="273"/>
      <c r="D10" s="273"/>
      <c r="E10" s="112"/>
      <c r="F10" s="93"/>
      <c r="G10" s="112">
        <v>150</v>
      </c>
      <c r="H10" s="112">
        <v>5.66</v>
      </c>
      <c r="I10" s="112">
        <v>5.21</v>
      </c>
      <c r="J10" s="112">
        <v>25.05</v>
      </c>
      <c r="K10" s="112">
        <v>169.8</v>
      </c>
      <c r="L10" s="112">
        <v>0.09</v>
      </c>
      <c r="M10" s="112">
        <v>1.08</v>
      </c>
      <c r="N10" s="112">
        <v>30.75</v>
      </c>
      <c r="O10" s="112">
        <v>0.54</v>
      </c>
      <c r="P10" s="112">
        <v>127.66</v>
      </c>
      <c r="Q10" s="112">
        <v>186.96</v>
      </c>
      <c r="R10" s="112">
        <v>27.92</v>
      </c>
      <c r="S10" s="113">
        <v>0.7</v>
      </c>
    </row>
    <row r="11" spans="1:19" ht="18" customHeight="1" x14ac:dyDescent="0.25">
      <c r="A11" s="92" t="s">
        <v>279</v>
      </c>
      <c r="B11" s="273" t="s">
        <v>280</v>
      </c>
      <c r="C11" s="273"/>
      <c r="D11" s="273"/>
      <c r="E11" s="94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t="0.75" hidden="1" customHeight="1" x14ac:dyDescent="0.25">
      <c r="A12" s="92"/>
      <c r="B12" s="273"/>
      <c r="C12" s="273"/>
      <c r="D12" s="273"/>
      <c r="E12" s="94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8" customHeight="1" x14ac:dyDescent="0.25">
      <c r="A13" s="92" t="s">
        <v>281</v>
      </c>
      <c r="B13" s="273" t="s">
        <v>282</v>
      </c>
      <c r="C13" s="273"/>
      <c r="D13" s="273"/>
      <c r="E13" s="94"/>
      <c r="F13" s="93"/>
      <c r="G13" s="112">
        <v>20</v>
      </c>
      <c r="H13" s="112">
        <v>1.36</v>
      </c>
      <c r="I13" s="112">
        <v>0.26</v>
      </c>
      <c r="J13" s="112">
        <v>7.96</v>
      </c>
      <c r="K13" s="112">
        <v>39.6</v>
      </c>
      <c r="L13" s="112">
        <v>3.5999999999999997E-2</v>
      </c>
      <c r="M13" s="112">
        <v>0</v>
      </c>
      <c r="N13" s="112">
        <v>0</v>
      </c>
      <c r="O13" s="112">
        <v>0.28000000000000003</v>
      </c>
      <c r="P13" s="112">
        <v>9.4</v>
      </c>
      <c r="Q13" s="112">
        <v>31.4</v>
      </c>
      <c r="R13" s="112">
        <v>9.4</v>
      </c>
      <c r="S13" s="113">
        <v>0.78</v>
      </c>
    </row>
    <row r="14" spans="1:19" ht="18" customHeight="1" x14ac:dyDescent="0.25">
      <c r="A14" s="92" t="s">
        <v>153</v>
      </c>
      <c r="B14" s="273" t="s">
        <v>95</v>
      </c>
      <c r="C14" s="273"/>
      <c r="D14" s="273"/>
      <c r="E14" s="94"/>
      <c r="F14" s="93"/>
      <c r="G14" s="112">
        <v>200</v>
      </c>
      <c r="H14" s="112">
        <v>3.77</v>
      </c>
      <c r="I14" s="112">
        <v>3.93</v>
      </c>
      <c r="J14" s="112">
        <v>25.95</v>
      </c>
      <c r="K14" s="112">
        <v>153.91999999999999</v>
      </c>
      <c r="L14" s="112">
        <v>0.4</v>
      </c>
      <c r="M14" s="112">
        <v>1.3</v>
      </c>
      <c r="N14" s="112">
        <v>0.02</v>
      </c>
      <c r="O14" s="112">
        <v>0.01</v>
      </c>
      <c r="P14" s="112">
        <v>124.44</v>
      </c>
      <c r="Q14" s="112">
        <v>109.65</v>
      </c>
      <c r="R14" s="112">
        <v>26.75</v>
      </c>
      <c r="S14" s="113">
        <v>0.82</v>
      </c>
    </row>
    <row r="15" spans="1:19" hidden="1" x14ac:dyDescent="0.25">
      <c r="A15" s="92"/>
      <c r="B15" s="273" t="s">
        <v>24</v>
      </c>
      <c r="C15" s="273"/>
      <c r="D15" s="273"/>
      <c r="E15" s="94"/>
      <c r="F15" s="93"/>
      <c r="G15" s="112">
        <v>30</v>
      </c>
      <c r="H15" s="112" t="s">
        <v>25</v>
      </c>
      <c r="I15" s="112" t="s">
        <v>26</v>
      </c>
      <c r="J15" s="112" t="s">
        <v>27</v>
      </c>
      <c r="K15" s="112" t="s">
        <v>28</v>
      </c>
      <c r="L15" s="112" t="s">
        <v>29</v>
      </c>
      <c r="M15" s="112"/>
      <c r="N15" s="112"/>
      <c r="O15" s="112"/>
      <c r="P15" s="112" t="s">
        <v>30</v>
      </c>
      <c r="Q15" s="112" t="s">
        <v>31</v>
      </c>
      <c r="R15" s="112" t="s">
        <v>32</v>
      </c>
      <c r="S15" s="113" t="s">
        <v>33</v>
      </c>
    </row>
    <row r="16" spans="1:19" hidden="1" x14ac:dyDescent="0.25">
      <c r="A16" s="92"/>
      <c r="B16" s="273" t="s">
        <v>34</v>
      </c>
      <c r="C16" s="273"/>
      <c r="D16" s="273"/>
      <c r="E16" s="94"/>
      <c r="F16" s="93"/>
      <c r="G16" s="112">
        <v>30</v>
      </c>
      <c r="H16" s="112" t="s">
        <v>35</v>
      </c>
      <c r="I16" s="112" t="s">
        <v>36</v>
      </c>
      <c r="J16" s="112" t="s">
        <v>37</v>
      </c>
      <c r="K16" s="112" t="s">
        <v>38</v>
      </c>
      <c r="L16" s="112" t="s">
        <v>39</v>
      </c>
      <c r="M16" s="112"/>
      <c r="N16" s="112"/>
      <c r="O16" s="112"/>
      <c r="P16" s="112" t="s">
        <v>40</v>
      </c>
      <c r="Q16" s="112" t="s">
        <v>41</v>
      </c>
      <c r="R16" s="112" t="s">
        <v>22</v>
      </c>
      <c r="S16" s="113" t="s">
        <v>42</v>
      </c>
    </row>
    <row r="17" spans="1:19" hidden="1" x14ac:dyDescent="0.25">
      <c r="A17" s="92">
        <v>771</v>
      </c>
      <c r="B17" s="273" t="s">
        <v>43</v>
      </c>
      <c r="C17" s="273"/>
      <c r="D17" s="273"/>
      <c r="E17" s="94"/>
      <c r="F17" s="93"/>
      <c r="G17" s="112">
        <v>50</v>
      </c>
      <c r="H17" s="112">
        <v>5.2</v>
      </c>
      <c r="I17" s="112" t="s">
        <v>25</v>
      </c>
      <c r="J17" s="112" t="s">
        <v>45</v>
      </c>
      <c r="K17" s="112" t="s">
        <v>46</v>
      </c>
      <c r="L17" s="112" t="s">
        <v>47</v>
      </c>
      <c r="M17" s="112" t="s">
        <v>48</v>
      </c>
      <c r="N17" s="112"/>
      <c r="O17" s="112" t="s">
        <v>49</v>
      </c>
      <c r="P17" s="112" t="s">
        <v>50</v>
      </c>
      <c r="Q17" s="112" t="s">
        <v>51</v>
      </c>
      <c r="R17" s="112" t="s">
        <v>52</v>
      </c>
      <c r="S17" s="113" t="s">
        <v>53</v>
      </c>
    </row>
    <row r="18" spans="1:19" hidden="1" x14ac:dyDescent="0.25">
      <c r="A18" s="92"/>
      <c r="B18" s="273"/>
      <c r="C18" s="273"/>
      <c r="D18" s="273"/>
      <c r="E18" s="94"/>
      <c r="F18" s="93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3"/>
    </row>
    <row r="19" spans="1:19" ht="4.5" hidden="1" customHeight="1" x14ac:dyDescent="0.25">
      <c r="A19" s="92"/>
      <c r="B19" s="273"/>
      <c r="C19" s="273"/>
      <c r="D19" s="273"/>
      <c r="E19" s="94"/>
      <c r="F19" s="93"/>
      <c r="G19" s="112">
        <v>15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3"/>
    </row>
    <row r="20" spans="1:19" ht="18.75" customHeight="1" thickBot="1" x14ac:dyDescent="0.3">
      <c r="A20" s="92" t="s">
        <v>204</v>
      </c>
      <c r="B20" s="273" t="s">
        <v>205</v>
      </c>
      <c r="C20" s="273"/>
      <c r="D20" s="273"/>
      <c r="E20" s="94"/>
      <c r="F20" s="93"/>
      <c r="G20" s="112">
        <v>100</v>
      </c>
      <c r="H20" s="112">
        <v>0.4</v>
      </c>
      <c r="I20" s="112">
        <v>0.4</v>
      </c>
      <c r="J20" s="112">
        <v>9.8000000000000007</v>
      </c>
      <c r="K20" s="112">
        <v>44</v>
      </c>
      <c r="L20" s="112">
        <v>0.03</v>
      </c>
      <c r="M20" s="112">
        <v>7</v>
      </c>
      <c r="N20" s="112">
        <v>0</v>
      </c>
      <c r="O20" s="112">
        <v>0.2</v>
      </c>
      <c r="P20" s="112">
        <v>16.100000000000001</v>
      </c>
      <c r="Q20" s="112">
        <v>11</v>
      </c>
      <c r="R20" s="112">
        <v>9</v>
      </c>
      <c r="S20" s="113">
        <v>2.21</v>
      </c>
    </row>
    <row r="21" spans="1:19" ht="4.5" hidden="1" customHeight="1" thickBot="1" x14ac:dyDescent="0.3">
      <c r="A21" s="97"/>
      <c r="B21" s="275"/>
      <c r="C21" s="275"/>
      <c r="D21" s="275"/>
      <c r="E21" s="99"/>
      <c r="F21" s="98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</row>
    <row r="22" spans="1:19" ht="22.5" customHeight="1" thickBot="1" x14ac:dyDescent="0.3">
      <c r="A22" s="290" t="s">
        <v>175</v>
      </c>
      <c r="B22" s="279"/>
      <c r="C22" s="279"/>
      <c r="D22" s="279"/>
      <c r="E22" s="102"/>
      <c r="F22" s="103"/>
      <c r="G22" s="104">
        <f t="shared" ref="G22:S22" si="0">G9+G10+G11+G13+G14+G20</f>
        <v>500</v>
      </c>
      <c r="H22" s="104">
        <f t="shared" si="0"/>
        <v>15.709999999999999</v>
      </c>
      <c r="I22" s="104">
        <f t="shared" si="0"/>
        <v>13.76</v>
      </c>
      <c r="J22" s="104">
        <f t="shared" si="0"/>
        <v>78.599999999999994</v>
      </c>
      <c r="K22" s="104">
        <f>K9+K10+K11+K13+K14+K20</f>
        <v>503.85</v>
      </c>
      <c r="L22" s="104">
        <f t="shared" si="0"/>
        <v>0.621</v>
      </c>
      <c r="M22" s="104">
        <f t="shared" si="0"/>
        <v>10.18</v>
      </c>
      <c r="N22" s="104">
        <f t="shared" si="0"/>
        <v>30.791999999999998</v>
      </c>
      <c r="O22" s="104">
        <f t="shared" si="0"/>
        <v>1.3</v>
      </c>
      <c r="P22" s="104">
        <f t="shared" si="0"/>
        <v>374.9</v>
      </c>
      <c r="Q22" s="104">
        <f t="shared" si="0"/>
        <v>445.30999999999995</v>
      </c>
      <c r="R22" s="104">
        <f t="shared" si="0"/>
        <v>80.27</v>
      </c>
      <c r="S22" s="105">
        <f t="shared" si="0"/>
        <v>4.84</v>
      </c>
    </row>
    <row r="23" spans="1:19" ht="16.5" customHeight="1" x14ac:dyDescent="0.25">
      <c r="A23" s="131"/>
      <c r="B23" s="277"/>
      <c r="C23" s="277"/>
      <c r="D23" s="277"/>
      <c r="E23" s="340"/>
      <c r="F23" s="237"/>
      <c r="G23" s="238"/>
      <c r="H23" s="239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40"/>
    </row>
    <row r="24" spans="1:19" ht="0.75" customHeight="1" x14ac:dyDescent="0.25">
      <c r="A24" s="257"/>
      <c r="B24" s="277"/>
      <c r="C24" s="277"/>
      <c r="D24" s="278"/>
      <c r="E24" s="176"/>
      <c r="F24" s="132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258"/>
    </row>
    <row r="25" spans="1:19" ht="14.25" hidden="1" customHeight="1" x14ac:dyDescent="0.25">
      <c r="A25" s="257"/>
      <c r="B25" s="277"/>
      <c r="C25" s="277"/>
      <c r="D25" s="277"/>
      <c r="E25" s="176"/>
      <c r="F25" s="132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258"/>
    </row>
    <row r="26" spans="1:19" ht="13.5" hidden="1" customHeight="1" x14ac:dyDescent="0.25">
      <c r="A26" s="257"/>
      <c r="B26" s="277"/>
      <c r="C26" s="277"/>
      <c r="D26" s="277"/>
      <c r="E26" s="175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258"/>
    </row>
    <row r="27" spans="1:19" ht="13.5" hidden="1" customHeight="1" x14ac:dyDescent="0.25">
      <c r="A27" s="257"/>
      <c r="B27" s="277"/>
      <c r="C27" s="277"/>
      <c r="D27" s="277"/>
      <c r="E27" s="175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58"/>
    </row>
    <row r="28" spans="1:19" ht="13.5" hidden="1" customHeight="1" x14ac:dyDescent="0.25">
      <c r="A28" s="257"/>
      <c r="B28" s="277"/>
      <c r="C28" s="277"/>
      <c r="D28" s="277"/>
      <c r="E28" s="175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258"/>
    </row>
    <row r="29" spans="1:19" hidden="1" x14ac:dyDescent="0.25">
      <c r="A29" s="257"/>
      <c r="B29" s="277"/>
      <c r="C29" s="277"/>
      <c r="D29" s="277"/>
      <c r="E29" s="175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258"/>
    </row>
    <row r="30" spans="1:19" ht="0.75" hidden="1" customHeight="1" x14ac:dyDescent="0.25">
      <c r="A30" s="257"/>
      <c r="B30" s="277"/>
      <c r="C30" s="277"/>
      <c r="D30" s="277"/>
      <c r="E30" s="175"/>
      <c r="F30" s="132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258"/>
    </row>
    <row r="31" spans="1:19" ht="14.25" hidden="1" customHeight="1" x14ac:dyDescent="0.25">
      <c r="A31" s="257"/>
      <c r="B31" s="277"/>
      <c r="C31" s="277"/>
      <c r="D31" s="277"/>
      <c r="E31" s="175"/>
      <c r="F31" s="132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258"/>
    </row>
    <row r="32" spans="1:19" ht="0.75" hidden="1" customHeight="1" x14ac:dyDescent="0.25">
      <c r="A32" s="131"/>
      <c r="B32" s="277"/>
      <c r="C32" s="277"/>
      <c r="D32" s="277"/>
      <c r="E32" s="175"/>
      <c r="F32" s="132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40"/>
    </row>
    <row r="33" spans="1:19" hidden="1" x14ac:dyDescent="0.25">
      <c r="A33" s="131"/>
      <c r="B33" s="277"/>
      <c r="C33" s="277"/>
      <c r="D33" s="277"/>
      <c r="E33" s="175"/>
      <c r="F33" s="132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40"/>
    </row>
    <row r="34" spans="1:19" ht="12.75" hidden="1" customHeight="1" x14ac:dyDescent="0.25">
      <c r="A34" s="131"/>
      <c r="B34" s="277"/>
      <c r="C34" s="277"/>
      <c r="D34" s="277"/>
      <c r="E34" s="175"/>
      <c r="F34" s="132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40"/>
    </row>
    <row r="35" spans="1:19" hidden="1" x14ac:dyDescent="0.25">
      <c r="A35" s="131"/>
      <c r="B35" s="277"/>
      <c r="C35" s="277"/>
      <c r="D35" s="277"/>
      <c r="E35" s="175"/>
      <c r="F35" s="132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40"/>
    </row>
    <row r="36" spans="1:19" hidden="1" x14ac:dyDescent="0.25">
      <c r="A36" s="131"/>
      <c r="B36" s="277"/>
      <c r="C36" s="277"/>
      <c r="D36" s="277"/>
      <c r="E36" s="175"/>
      <c r="F36" s="132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40"/>
    </row>
    <row r="37" spans="1:19" hidden="1" x14ac:dyDescent="0.25">
      <c r="A37" s="131"/>
      <c r="B37" s="277"/>
      <c r="C37" s="277"/>
      <c r="D37" s="277"/>
      <c r="E37" s="175"/>
      <c r="F37" s="132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40"/>
    </row>
    <row r="38" spans="1:19" ht="0.75" hidden="1" customHeight="1" thickBot="1" x14ac:dyDescent="0.3">
      <c r="A38" s="131"/>
      <c r="B38" s="277"/>
      <c r="C38" s="277"/>
      <c r="D38" s="277"/>
      <c r="E38" s="175"/>
      <c r="F38" s="132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40"/>
    </row>
    <row r="39" spans="1:19" ht="15" hidden="1" customHeight="1" x14ac:dyDescent="0.25">
      <c r="A39" s="131"/>
      <c r="B39" s="277"/>
      <c r="C39" s="277"/>
      <c r="D39" s="277"/>
      <c r="E39" s="175"/>
      <c r="F39" s="132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40"/>
    </row>
    <row r="40" spans="1:19" ht="16.5" customHeight="1" thickBot="1" x14ac:dyDescent="0.3">
      <c r="A40" s="71"/>
      <c r="B40" s="282"/>
      <c r="C40" s="282"/>
      <c r="D40" s="282"/>
      <c r="E40" s="106"/>
      <c r="F40" s="107"/>
      <c r="G40" s="260" t="s">
        <v>178</v>
      </c>
      <c r="H40" s="107"/>
      <c r="I40" s="107"/>
      <c r="J40" s="108"/>
      <c r="K40" s="108"/>
      <c r="L40" s="108"/>
      <c r="M40" s="108"/>
      <c r="N40" s="108"/>
      <c r="O40" s="108"/>
      <c r="P40" s="108"/>
      <c r="Q40" s="108"/>
      <c r="R40" s="108"/>
      <c r="S40" s="109" t="s">
        <v>80</v>
      </c>
    </row>
    <row r="41" spans="1:19" ht="3" hidden="1" customHeight="1" x14ac:dyDescent="0.25">
      <c r="A41" s="111"/>
      <c r="B41" s="271"/>
      <c r="C41" s="271"/>
      <c r="D41" s="271"/>
      <c r="E41" s="88"/>
      <c r="F41" s="87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</row>
    <row r="42" spans="1:19" ht="17.25" customHeight="1" x14ac:dyDescent="0.25">
      <c r="A42" s="92" t="s">
        <v>168</v>
      </c>
      <c r="B42" s="273" t="s">
        <v>157</v>
      </c>
      <c r="C42" s="273"/>
      <c r="D42" s="273"/>
      <c r="E42" s="112"/>
      <c r="F42" s="93"/>
      <c r="G42" s="112">
        <v>200</v>
      </c>
      <c r="H42" s="112">
        <v>1.27</v>
      </c>
      <c r="I42" s="112">
        <v>3.99</v>
      </c>
      <c r="J42" s="112">
        <v>7.32</v>
      </c>
      <c r="K42" s="112">
        <v>76.2</v>
      </c>
      <c r="L42" s="112">
        <v>5.6000000000000001E-2</v>
      </c>
      <c r="M42" s="112">
        <v>8.3000000000000007</v>
      </c>
      <c r="N42" s="112">
        <v>0</v>
      </c>
      <c r="O42" s="112">
        <v>0</v>
      </c>
      <c r="P42" s="112">
        <v>27.88</v>
      </c>
      <c r="Q42" s="112">
        <v>39.42</v>
      </c>
      <c r="R42" s="112">
        <v>16.600000000000001</v>
      </c>
      <c r="S42" s="113">
        <v>0.62</v>
      </c>
    </row>
    <row r="43" spans="1:19" ht="16.5" customHeight="1" x14ac:dyDescent="0.25">
      <c r="A43" s="92" t="s">
        <v>198</v>
      </c>
      <c r="B43" s="273" t="s">
        <v>199</v>
      </c>
      <c r="C43" s="273"/>
      <c r="D43" s="273"/>
      <c r="E43" s="112"/>
      <c r="F43" s="93"/>
      <c r="G43" s="112">
        <v>90</v>
      </c>
      <c r="H43" s="112">
        <v>17.010000000000002</v>
      </c>
      <c r="I43" s="112">
        <v>11.79</v>
      </c>
      <c r="J43" s="112">
        <v>6.48</v>
      </c>
      <c r="K43" s="112">
        <v>200.7</v>
      </c>
      <c r="L43" s="112">
        <v>0.13</v>
      </c>
      <c r="M43" s="112">
        <v>1.44</v>
      </c>
      <c r="N43" s="112">
        <v>79.739999999999995</v>
      </c>
      <c r="O43" s="112">
        <v>2.97</v>
      </c>
      <c r="P43" s="112">
        <v>182.1</v>
      </c>
      <c r="Q43" s="112">
        <v>174.24</v>
      </c>
      <c r="R43" s="112">
        <v>29.16</v>
      </c>
      <c r="S43" s="113">
        <v>1.42</v>
      </c>
    </row>
    <row r="44" spans="1:19" ht="16.5" customHeight="1" x14ac:dyDescent="0.25">
      <c r="A44" s="92" t="s">
        <v>200</v>
      </c>
      <c r="B44" s="273" t="s">
        <v>197</v>
      </c>
      <c r="C44" s="273"/>
      <c r="D44" s="273"/>
      <c r="E44" s="94"/>
      <c r="F44" s="93"/>
      <c r="G44" s="112">
        <v>150</v>
      </c>
      <c r="H44" s="112">
        <v>2.86</v>
      </c>
      <c r="I44" s="112">
        <v>4.32</v>
      </c>
      <c r="J44" s="112">
        <v>23.02</v>
      </c>
      <c r="K44" s="112">
        <v>149.1</v>
      </c>
      <c r="L44" s="112">
        <v>0.15</v>
      </c>
      <c r="M44" s="112">
        <v>21</v>
      </c>
      <c r="N44" s="112">
        <v>0</v>
      </c>
      <c r="O44" s="112">
        <v>0</v>
      </c>
      <c r="P44" s="112">
        <v>14.63</v>
      </c>
      <c r="Q44" s="112">
        <v>79.73</v>
      </c>
      <c r="R44" s="112">
        <v>29.33</v>
      </c>
      <c r="S44" s="113">
        <v>1.1499999999999999</v>
      </c>
    </row>
    <row r="45" spans="1:19" ht="18.75" customHeight="1" x14ac:dyDescent="0.25">
      <c r="A45" s="92" t="s">
        <v>104</v>
      </c>
      <c r="B45" s="273" t="s">
        <v>258</v>
      </c>
      <c r="C45" s="273"/>
      <c r="D45" s="273"/>
      <c r="E45" s="403" t="s">
        <v>259</v>
      </c>
      <c r="F45" s="93"/>
      <c r="G45" s="112">
        <v>60</v>
      </c>
      <c r="H45" s="112">
        <v>0.68</v>
      </c>
      <c r="I45" s="112">
        <v>2.2599999999999998</v>
      </c>
      <c r="J45" s="112">
        <v>3.74</v>
      </c>
      <c r="K45" s="112">
        <v>39.840000000000003</v>
      </c>
      <c r="L45" s="112">
        <v>1.7999999999999999E-2</v>
      </c>
      <c r="M45" s="112">
        <v>14.98</v>
      </c>
      <c r="N45" s="112">
        <v>1.7999999999999999E-2</v>
      </c>
      <c r="O45" s="112">
        <v>9.6000000000000002E-2</v>
      </c>
      <c r="P45" s="112">
        <v>32.68</v>
      </c>
      <c r="Q45" s="112">
        <v>21.54</v>
      </c>
      <c r="R45" s="112">
        <v>10.68</v>
      </c>
      <c r="S45" s="113">
        <v>0.39</v>
      </c>
    </row>
    <row r="46" spans="1:19" ht="18" customHeight="1" x14ac:dyDescent="0.25">
      <c r="A46" s="92" t="s">
        <v>229</v>
      </c>
      <c r="B46" s="273" t="s">
        <v>230</v>
      </c>
      <c r="C46" s="273"/>
      <c r="D46" s="273"/>
      <c r="E46" s="94"/>
      <c r="F46" s="93"/>
      <c r="G46" s="112">
        <v>200</v>
      </c>
      <c r="H46" s="112">
        <v>0.25</v>
      </c>
      <c r="I46" s="112">
        <v>0.2</v>
      </c>
      <c r="J46" s="112">
        <v>25.35</v>
      </c>
      <c r="K46" s="112">
        <v>104.07</v>
      </c>
      <c r="L46" s="112">
        <v>0.02</v>
      </c>
      <c r="M46" s="112">
        <v>7.8</v>
      </c>
      <c r="N46" s="112">
        <v>0</v>
      </c>
      <c r="O46" s="112">
        <v>0.11</v>
      </c>
      <c r="P46" s="112">
        <v>11.4</v>
      </c>
      <c r="Q46" s="112">
        <v>7.04</v>
      </c>
      <c r="R46" s="112">
        <v>5.34</v>
      </c>
      <c r="S46" s="113">
        <v>1.2</v>
      </c>
    </row>
    <row r="47" spans="1:19" ht="17.25" customHeight="1" x14ac:dyDescent="0.25">
      <c r="A47" s="92" t="s">
        <v>279</v>
      </c>
      <c r="B47" s="273" t="s">
        <v>280</v>
      </c>
      <c r="C47" s="273"/>
      <c r="D47" s="273"/>
      <c r="E47" s="94"/>
      <c r="F47" s="93"/>
      <c r="G47" s="112">
        <v>30</v>
      </c>
      <c r="H47" s="112">
        <v>2.2799999999999998</v>
      </c>
      <c r="I47" s="112">
        <v>0.24</v>
      </c>
      <c r="J47" s="112">
        <v>14.76</v>
      </c>
      <c r="K47" s="112">
        <v>70.2</v>
      </c>
      <c r="L47" s="112">
        <v>3.3000000000000002E-2</v>
      </c>
      <c r="M47" s="112">
        <v>0</v>
      </c>
      <c r="N47" s="112">
        <v>0</v>
      </c>
      <c r="O47" s="112">
        <v>0.33</v>
      </c>
      <c r="P47" s="112">
        <v>6</v>
      </c>
      <c r="Q47" s="112">
        <v>19.5</v>
      </c>
      <c r="R47" s="112">
        <v>4.2</v>
      </c>
      <c r="S47" s="113">
        <v>0.33</v>
      </c>
    </row>
    <row r="48" spans="1:19" ht="18" customHeight="1" thickBot="1" x14ac:dyDescent="0.3">
      <c r="A48" s="110"/>
      <c r="B48" s="273" t="s">
        <v>34</v>
      </c>
      <c r="C48" s="273"/>
      <c r="D48" s="273"/>
      <c r="E48" s="94"/>
      <c r="F48" s="93"/>
      <c r="G48" s="112">
        <v>20</v>
      </c>
      <c r="H48" s="112">
        <v>1.32</v>
      </c>
      <c r="I48" s="112">
        <v>0.22</v>
      </c>
      <c r="J48" s="112">
        <v>8.92</v>
      </c>
      <c r="K48" s="112">
        <v>41.2</v>
      </c>
      <c r="L48" s="112">
        <v>0.04</v>
      </c>
      <c r="M48" s="112">
        <v>0</v>
      </c>
      <c r="N48" s="112">
        <v>0.1</v>
      </c>
      <c r="O48" s="112">
        <v>0.46</v>
      </c>
      <c r="P48" s="112">
        <v>6.6</v>
      </c>
      <c r="Q48" s="112">
        <v>38.799999999999997</v>
      </c>
      <c r="R48" s="112">
        <v>11.4</v>
      </c>
      <c r="S48" s="113">
        <v>0.9</v>
      </c>
    </row>
    <row r="49" spans="1:19" ht="0.75" hidden="1" customHeight="1" x14ac:dyDescent="0.25">
      <c r="A49" s="110"/>
      <c r="B49" s="273"/>
      <c r="C49" s="273"/>
      <c r="D49" s="273"/>
      <c r="E49" s="94"/>
      <c r="F49" s="93"/>
      <c r="G49" s="95" t="s">
        <v>57</v>
      </c>
      <c r="H49" s="95" t="s">
        <v>20</v>
      </c>
      <c r="I49" s="95" t="s">
        <v>58</v>
      </c>
      <c r="J49" s="95" t="s">
        <v>44</v>
      </c>
      <c r="K49" s="95" t="s">
        <v>59</v>
      </c>
      <c r="L49" s="95" t="s">
        <v>60</v>
      </c>
      <c r="M49" s="95" t="s">
        <v>54</v>
      </c>
      <c r="N49" s="95" t="s">
        <v>61</v>
      </c>
      <c r="O49" s="95" t="s">
        <v>49</v>
      </c>
      <c r="P49" s="95" t="s">
        <v>33</v>
      </c>
      <c r="Q49" s="95" t="s">
        <v>62</v>
      </c>
      <c r="R49" s="95" t="s">
        <v>63</v>
      </c>
      <c r="S49" s="96" t="s">
        <v>21</v>
      </c>
    </row>
    <row r="50" spans="1:19" ht="0.75" hidden="1" customHeight="1" x14ac:dyDescent="0.25">
      <c r="A50" s="110"/>
      <c r="B50" s="273"/>
      <c r="C50" s="273"/>
      <c r="D50" s="273"/>
      <c r="E50" s="94"/>
      <c r="F50" s="93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6"/>
    </row>
    <row r="51" spans="1:19" ht="15.75" hidden="1" thickBot="1" x14ac:dyDescent="0.3">
      <c r="A51" s="97"/>
      <c r="B51" s="275"/>
      <c r="C51" s="275"/>
      <c r="D51" s="275"/>
      <c r="E51" s="99"/>
      <c r="F51" s="98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</row>
    <row r="52" spans="1:19" ht="21.75" customHeight="1" thickBot="1" x14ac:dyDescent="0.3">
      <c r="A52" s="290" t="s">
        <v>176</v>
      </c>
      <c r="B52" s="279"/>
      <c r="C52" s="279"/>
      <c r="D52" s="279"/>
      <c r="E52" s="102"/>
      <c r="F52" s="103"/>
      <c r="G52" s="104">
        <f t="shared" ref="G52:S52" si="1">G42+G43+G44+G45+G46+G47+G48</f>
        <v>750</v>
      </c>
      <c r="H52" s="104">
        <f t="shared" si="1"/>
        <v>25.67</v>
      </c>
      <c r="I52" s="104">
        <f t="shared" si="1"/>
        <v>23.019999999999996</v>
      </c>
      <c r="J52" s="104">
        <f t="shared" si="1"/>
        <v>89.59</v>
      </c>
      <c r="K52" s="104">
        <f t="shared" si="1"/>
        <v>681.31000000000017</v>
      </c>
      <c r="L52" s="104">
        <f t="shared" si="1"/>
        <v>0.44700000000000001</v>
      </c>
      <c r="M52" s="104">
        <f t="shared" si="1"/>
        <v>53.519999999999996</v>
      </c>
      <c r="N52" s="104">
        <f t="shared" si="1"/>
        <v>79.85799999999999</v>
      </c>
      <c r="O52" s="104">
        <f t="shared" si="1"/>
        <v>3.9660000000000002</v>
      </c>
      <c r="P52" s="104">
        <f t="shared" si="1"/>
        <v>281.28999999999996</v>
      </c>
      <c r="Q52" s="104">
        <f t="shared" si="1"/>
        <v>380.2700000000001</v>
      </c>
      <c r="R52" s="104">
        <f t="shared" si="1"/>
        <v>106.71000000000002</v>
      </c>
      <c r="S52" s="105">
        <f t="shared" si="1"/>
        <v>6.0100000000000007</v>
      </c>
    </row>
    <row r="53" spans="1:19" ht="3.75" hidden="1" customHeight="1" x14ac:dyDescent="0.25">
      <c r="A53" s="114"/>
      <c r="B53" s="284"/>
      <c r="C53" s="284"/>
      <c r="D53" s="284"/>
      <c r="E53" s="116"/>
      <c r="F53" s="115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8"/>
    </row>
    <row r="54" spans="1:19" ht="15.75" customHeight="1" x14ac:dyDescent="0.25">
      <c r="A54" s="131"/>
      <c r="B54" s="277"/>
      <c r="C54" s="277"/>
      <c r="D54" s="277"/>
      <c r="E54" s="175"/>
      <c r="F54" s="132"/>
      <c r="G54" s="238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40"/>
    </row>
    <row r="55" spans="1:19" ht="1.5" customHeight="1" x14ac:dyDescent="0.25">
      <c r="A55" s="257"/>
      <c r="B55" s="277"/>
      <c r="C55" s="277"/>
      <c r="D55" s="277"/>
      <c r="E55" s="176"/>
      <c r="F55" s="132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258"/>
    </row>
    <row r="56" spans="1:19" ht="12.75" hidden="1" customHeight="1" thickBot="1" x14ac:dyDescent="0.3">
      <c r="A56" s="257"/>
      <c r="B56" s="277"/>
      <c r="C56" s="277"/>
      <c r="D56" s="277"/>
      <c r="E56" s="176"/>
      <c r="F56" s="13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258"/>
    </row>
    <row r="57" spans="1:19" ht="0.75" hidden="1" customHeight="1" x14ac:dyDescent="0.25">
      <c r="A57" s="257"/>
      <c r="B57" s="277"/>
      <c r="C57" s="277"/>
      <c r="D57" s="277"/>
      <c r="E57" s="175"/>
      <c r="F57" s="13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258"/>
    </row>
    <row r="58" spans="1:19" ht="15" hidden="1" customHeight="1" x14ac:dyDescent="0.25">
      <c r="A58" s="257"/>
      <c r="B58" s="277"/>
      <c r="C58" s="277"/>
      <c r="D58" s="277"/>
      <c r="E58" s="175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258"/>
    </row>
    <row r="59" spans="1:19" hidden="1" x14ac:dyDescent="0.25">
      <c r="A59" s="257"/>
      <c r="B59" s="277"/>
      <c r="C59" s="277"/>
      <c r="D59" s="277"/>
      <c r="E59" s="175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258"/>
    </row>
    <row r="60" spans="1:19" hidden="1" x14ac:dyDescent="0.25">
      <c r="A60" s="257"/>
      <c r="B60" s="277"/>
      <c r="C60" s="277"/>
      <c r="D60" s="277"/>
      <c r="E60" s="175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258"/>
    </row>
    <row r="61" spans="1:19" ht="13.5" hidden="1" customHeight="1" thickBot="1" x14ac:dyDescent="0.3">
      <c r="A61" s="257"/>
      <c r="B61" s="277"/>
      <c r="C61" s="277"/>
      <c r="D61" s="277"/>
      <c r="E61" s="176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258"/>
    </row>
    <row r="62" spans="1:19" ht="13.5" hidden="1" customHeight="1" thickBot="1" x14ac:dyDescent="0.3">
      <c r="A62" s="257"/>
      <c r="B62" s="277"/>
      <c r="C62" s="277"/>
      <c r="D62" s="277"/>
      <c r="E62" s="175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258"/>
    </row>
    <row r="63" spans="1:19" ht="15" hidden="1" customHeight="1" thickBot="1" x14ac:dyDescent="0.3">
      <c r="A63" s="257"/>
      <c r="B63" s="277"/>
      <c r="C63" s="277"/>
      <c r="D63" s="277"/>
      <c r="E63" s="175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258"/>
    </row>
    <row r="64" spans="1:19" ht="13.5" hidden="1" customHeight="1" thickBot="1" x14ac:dyDescent="0.3">
      <c r="A64" s="131"/>
      <c r="B64" s="277"/>
      <c r="C64" s="277"/>
      <c r="D64" s="277"/>
      <c r="E64" s="175"/>
      <c r="F64" s="132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258"/>
    </row>
    <row r="65" spans="1:19" ht="16.5" hidden="1" customHeight="1" thickBot="1" x14ac:dyDescent="0.3">
      <c r="A65" s="131"/>
      <c r="B65" s="277"/>
      <c r="C65" s="277"/>
      <c r="D65" s="277"/>
      <c r="E65" s="175"/>
      <c r="F65" s="132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40"/>
    </row>
    <row r="66" spans="1:19" ht="15.75" hidden="1" x14ac:dyDescent="0.25">
      <c r="A66" s="346"/>
      <c r="B66" s="288"/>
      <c r="C66" s="288"/>
      <c r="D66" s="288"/>
      <c r="E66" s="125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347"/>
    </row>
    <row r="67" spans="1:19" ht="15.75" customHeight="1" thickBot="1" x14ac:dyDescent="0.3">
      <c r="A67" s="348"/>
      <c r="B67" s="345"/>
      <c r="C67" s="345"/>
      <c r="D67" s="345"/>
      <c r="E67" s="342"/>
      <c r="F67" s="343"/>
      <c r="G67" s="344" t="s">
        <v>173</v>
      </c>
      <c r="H67" s="343"/>
      <c r="I67" s="343"/>
      <c r="J67" s="343"/>
      <c r="K67" s="343"/>
      <c r="L67" s="343"/>
      <c r="M67" s="343"/>
      <c r="N67" s="343"/>
      <c r="O67" s="343"/>
      <c r="P67" s="343"/>
      <c r="Q67" s="343"/>
      <c r="R67" s="343"/>
      <c r="S67" s="349"/>
    </row>
    <row r="68" spans="1:19" ht="16.5" customHeight="1" x14ac:dyDescent="0.25">
      <c r="A68" s="86" t="s">
        <v>231</v>
      </c>
      <c r="B68" s="271" t="s">
        <v>232</v>
      </c>
      <c r="C68" s="271"/>
      <c r="D68" s="271"/>
      <c r="E68" s="89"/>
      <c r="F68" s="87"/>
      <c r="G68" s="89">
        <v>150</v>
      </c>
      <c r="H68" s="89">
        <v>10.8</v>
      </c>
      <c r="I68" s="89">
        <v>11.16</v>
      </c>
      <c r="J68" s="89">
        <v>25.32</v>
      </c>
      <c r="K68" s="89">
        <v>244.8</v>
      </c>
      <c r="L68" s="89">
        <v>3.5999999999999997E-2</v>
      </c>
      <c r="M68" s="89">
        <v>0.12</v>
      </c>
      <c r="N68" s="89">
        <v>0</v>
      </c>
      <c r="O68" s="89">
        <v>3.06</v>
      </c>
      <c r="P68" s="89">
        <v>13.26</v>
      </c>
      <c r="Q68" s="89">
        <v>127.14</v>
      </c>
      <c r="R68" s="89">
        <v>31.74</v>
      </c>
      <c r="S68" s="224">
        <v>0.12</v>
      </c>
    </row>
    <row r="69" spans="1:19" ht="17.25" customHeight="1" x14ac:dyDescent="0.25">
      <c r="A69" s="92" t="s">
        <v>147</v>
      </c>
      <c r="B69" s="273" t="s">
        <v>94</v>
      </c>
      <c r="C69" s="273"/>
      <c r="D69" s="273"/>
      <c r="E69" s="112"/>
      <c r="F69" s="93"/>
      <c r="G69" s="112">
        <v>200</v>
      </c>
      <c r="H69" s="112">
        <v>7.0000000000000007E-2</v>
      </c>
      <c r="I69" s="112">
        <v>0.01</v>
      </c>
      <c r="J69" s="112">
        <v>15.31</v>
      </c>
      <c r="K69" s="112">
        <v>61.62</v>
      </c>
      <c r="L69" s="112">
        <v>0</v>
      </c>
      <c r="M69" s="112">
        <v>2.8</v>
      </c>
      <c r="N69" s="112">
        <v>0</v>
      </c>
      <c r="O69" s="112">
        <v>0.01</v>
      </c>
      <c r="P69" s="112">
        <v>6.25</v>
      </c>
      <c r="Q69" s="112">
        <v>3.54</v>
      </c>
      <c r="R69" s="112">
        <v>2.34</v>
      </c>
      <c r="S69" s="113">
        <v>0.28999999999999998</v>
      </c>
    </row>
    <row r="70" spans="1:19" ht="18" customHeight="1" x14ac:dyDescent="0.25">
      <c r="A70" s="92" t="s">
        <v>279</v>
      </c>
      <c r="B70" s="273" t="s">
        <v>280</v>
      </c>
      <c r="C70" s="273"/>
      <c r="D70" s="273"/>
      <c r="E70" s="112"/>
      <c r="F70" s="93"/>
      <c r="G70" s="112">
        <v>30</v>
      </c>
      <c r="H70" s="112">
        <v>2.2799999999999998</v>
      </c>
      <c r="I70" s="112">
        <v>0.24</v>
      </c>
      <c r="J70" s="112">
        <v>14.76</v>
      </c>
      <c r="K70" s="112">
        <v>70.2</v>
      </c>
      <c r="L70" s="112">
        <v>3.3000000000000002E-2</v>
      </c>
      <c r="M70" s="112">
        <v>0</v>
      </c>
      <c r="N70" s="112">
        <v>0</v>
      </c>
      <c r="O70" s="112">
        <v>0.33</v>
      </c>
      <c r="P70" s="112">
        <v>6</v>
      </c>
      <c r="Q70" s="112">
        <v>19.5</v>
      </c>
      <c r="R70" s="112">
        <v>4.2</v>
      </c>
      <c r="S70" s="113">
        <v>0.33</v>
      </c>
    </row>
    <row r="71" spans="1:19" ht="12" hidden="1" customHeight="1" thickBot="1" x14ac:dyDescent="0.3">
      <c r="A71" s="92"/>
      <c r="B71" s="93"/>
      <c r="C71" s="93"/>
      <c r="D71" s="94"/>
      <c r="E71" s="112"/>
      <c r="F71" s="93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3"/>
    </row>
    <row r="72" spans="1:19" ht="3" hidden="1" customHeight="1" thickBot="1" x14ac:dyDescent="0.3">
      <c r="A72" s="92"/>
      <c r="B72" s="93"/>
      <c r="C72" s="93"/>
      <c r="D72" s="94"/>
      <c r="E72" s="112"/>
      <c r="F72" s="93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3"/>
    </row>
    <row r="73" spans="1:19" hidden="1" x14ac:dyDescent="0.25">
      <c r="A73" s="92"/>
      <c r="B73" s="93"/>
      <c r="C73" s="93"/>
      <c r="D73" s="94"/>
      <c r="E73" s="112"/>
      <c r="F73" s="93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3"/>
    </row>
    <row r="74" spans="1:19" hidden="1" x14ac:dyDescent="0.25">
      <c r="A74" s="119"/>
      <c r="B74" s="98"/>
      <c r="C74" s="98"/>
      <c r="D74" s="99"/>
      <c r="E74" s="165"/>
      <c r="F74" s="98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225"/>
    </row>
    <row r="75" spans="1:19" hidden="1" x14ac:dyDescent="0.25">
      <c r="A75" s="119"/>
      <c r="B75" s="98"/>
      <c r="C75" s="98"/>
      <c r="D75" s="99"/>
      <c r="E75" s="165"/>
      <c r="F75" s="98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225"/>
    </row>
    <row r="76" spans="1:19" hidden="1" x14ac:dyDescent="0.25">
      <c r="A76" s="119"/>
      <c r="B76" s="98"/>
      <c r="C76" s="98"/>
      <c r="D76" s="99"/>
      <c r="E76" s="165"/>
      <c r="F76" s="98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225"/>
    </row>
    <row r="77" spans="1:19" ht="15" customHeight="1" thickBot="1" x14ac:dyDescent="0.3">
      <c r="A77" s="97"/>
      <c r="B77" s="98"/>
      <c r="C77" s="98"/>
      <c r="D77" s="99"/>
      <c r="E77" s="165"/>
      <c r="F77" s="98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225"/>
    </row>
    <row r="78" spans="1:19" ht="21.75" customHeight="1" thickBot="1" x14ac:dyDescent="0.3">
      <c r="A78" s="290" t="s">
        <v>177</v>
      </c>
      <c r="B78" s="81"/>
      <c r="C78" s="81"/>
      <c r="D78" s="102"/>
      <c r="E78" s="81"/>
      <c r="F78" s="103"/>
      <c r="G78" s="104">
        <f t="shared" ref="G78:S78" si="2">G68+G69+G70+G74+G75+G76+G77</f>
        <v>380</v>
      </c>
      <c r="H78" s="104">
        <f t="shared" si="2"/>
        <v>13.15</v>
      </c>
      <c r="I78" s="104">
        <f t="shared" si="2"/>
        <v>11.41</v>
      </c>
      <c r="J78" s="104">
        <f t="shared" si="2"/>
        <v>55.39</v>
      </c>
      <c r="K78" s="104">
        <f t="shared" si="2"/>
        <v>376.62</v>
      </c>
      <c r="L78" s="104">
        <f t="shared" si="2"/>
        <v>6.9000000000000006E-2</v>
      </c>
      <c r="M78" s="104">
        <f t="shared" si="2"/>
        <v>2.92</v>
      </c>
      <c r="N78" s="104">
        <f t="shared" si="2"/>
        <v>0</v>
      </c>
      <c r="O78" s="104">
        <f t="shared" si="2"/>
        <v>3.4</v>
      </c>
      <c r="P78" s="104">
        <f t="shared" si="2"/>
        <v>25.509999999999998</v>
      </c>
      <c r="Q78" s="104">
        <f t="shared" si="2"/>
        <v>150.18</v>
      </c>
      <c r="R78" s="104">
        <f t="shared" si="2"/>
        <v>38.28</v>
      </c>
      <c r="S78" s="105">
        <f t="shared" si="2"/>
        <v>0.74</v>
      </c>
    </row>
    <row r="79" spans="1:19" ht="30.75" customHeight="1" thickBot="1" x14ac:dyDescent="0.3">
      <c r="A79" s="386" t="s">
        <v>174</v>
      </c>
      <c r="B79" s="387"/>
      <c r="C79" s="387"/>
      <c r="D79" s="387"/>
      <c r="E79" s="387"/>
      <c r="F79" s="387"/>
      <c r="G79" s="379">
        <f t="shared" ref="G79:S79" si="3">G22+G52+G78</f>
        <v>1630</v>
      </c>
      <c r="H79" s="379">
        <f t="shared" si="3"/>
        <v>54.53</v>
      </c>
      <c r="I79" s="385">
        <f t="shared" si="3"/>
        <v>48.19</v>
      </c>
      <c r="J79" s="379">
        <f t="shared" si="3"/>
        <v>223.57999999999998</v>
      </c>
      <c r="K79" s="379">
        <f t="shared" si="3"/>
        <v>1561.7800000000002</v>
      </c>
      <c r="L79" s="379">
        <f t="shared" si="3"/>
        <v>1.137</v>
      </c>
      <c r="M79" s="379">
        <f t="shared" si="3"/>
        <v>66.61999999999999</v>
      </c>
      <c r="N79" s="379">
        <f t="shared" si="3"/>
        <v>110.64999999999999</v>
      </c>
      <c r="O79" s="379">
        <f t="shared" si="3"/>
        <v>8.6660000000000004</v>
      </c>
      <c r="P79" s="379">
        <f t="shared" si="3"/>
        <v>681.69999999999993</v>
      </c>
      <c r="Q79" s="379">
        <f t="shared" si="3"/>
        <v>975.76</v>
      </c>
      <c r="R79" s="379">
        <f t="shared" si="3"/>
        <v>225.26000000000002</v>
      </c>
      <c r="S79" s="380">
        <f t="shared" si="3"/>
        <v>11.590000000000002</v>
      </c>
    </row>
    <row r="80" spans="1:19" ht="16.5" customHeight="1" x14ac:dyDescent="0.25">
      <c r="A80" s="138"/>
    </row>
  </sheetData>
  <pageMargins left="0" right="0" top="0" bottom="0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opLeftCell="A3" workbookViewId="0">
      <selection activeCell="H68" sqref="H68"/>
    </sheetView>
  </sheetViews>
  <sheetFormatPr defaultRowHeight="15" x14ac:dyDescent="0.25"/>
  <cols>
    <col min="1" max="1" width="7.140625" style="3" customWidth="1"/>
    <col min="2" max="3" width="9.140625" style="3"/>
    <col min="4" max="4" width="12" style="3" customWidth="1"/>
    <col min="5" max="5" width="12.140625" style="3" customWidth="1"/>
    <col min="6" max="6" width="6.85546875" style="3" hidden="1" customWidth="1"/>
    <col min="7" max="7" width="7.28515625" style="3" customWidth="1"/>
    <col min="8" max="8" width="7.42578125" style="3" customWidth="1"/>
    <col min="9" max="9" width="7" style="3" customWidth="1"/>
    <col min="10" max="10" width="6.7109375" style="3" customWidth="1"/>
    <col min="11" max="11" width="7.5703125" style="3" customWidth="1"/>
    <col min="12" max="12" width="7.28515625" style="3" customWidth="1"/>
    <col min="13" max="13" width="7.140625" style="3" customWidth="1"/>
    <col min="14" max="15" width="6.85546875" style="3" customWidth="1"/>
    <col min="16" max="16" width="7.7109375" style="3" customWidth="1"/>
    <col min="17" max="17" width="7.4257812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9.75" hidden="1" customHeight="1" thickBot="1" x14ac:dyDescent="0.3">
      <c r="G1" s="35"/>
    </row>
    <row r="2" spans="1:19" ht="16.5" hidden="1" customHeight="1" x14ac:dyDescent="0.25">
      <c r="E2" s="34"/>
    </row>
    <row r="3" spans="1:19" ht="0.75" customHeight="1" x14ac:dyDescent="0.2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39" customHeight="1" thickBot="1" x14ac:dyDescent="0.3">
      <c r="A4" s="130" t="s">
        <v>0</v>
      </c>
      <c r="B4" s="64"/>
      <c r="C4" s="64"/>
      <c r="D4" s="63" t="s">
        <v>68</v>
      </c>
      <c r="E4" s="64"/>
      <c r="F4" s="4"/>
      <c r="G4" s="4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6"/>
    </row>
    <row r="5" spans="1:19" ht="12.75" hidden="1" customHeight="1" x14ac:dyDescent="0.25">
      <c r="A5" s="31" t="s">
        <v>2</v>
      </c>
      <c r="B5" s="12"/>
      <c r="C5" s="13" t="s">
        <v>3</v>
      </c>
      <c r="D5" s="13"/>
      <c r="E5" s="13"/>
      <c r="F5" s="7" t="s">
        <v>4</v>
      </c>
      <c r="G5" s="16" t="s">
        <v>5</v>
      </c>
      <c r="H5" s="33" t="s">
        <v>78</v>
      </c>
      <c r="I5" s="18"/>
      <c r="J5" s="19"/>
      <c r="K5" s="20" t="s">
        <v>6</v>
      </c>
      <c r="L5" s="32" t="s">
        <v>77</v>
      </c>
      <c r="M5" s="21"/>
      <c r="N5" s="22"/>
      <c r="O5" s="23"/>
      <c r="P5" s="33" t="s">
        <v>76</v>
      </c>
      <c r="Q5" s="21"/>
      <c r="R5" s="22"/>
      <c r="S5" s="24"/>
    </row>
    <row r="6" spans="1:19" ht="12" hidden="1" customHeight="1" x14ac:dyDescent="0.25">
      <c r="A6" s="11" t="s">
        <v>66</v>
      </c>
      <c r="B6" s="14" t="s">
        <v>79</v>
      </c>
      <c r="C6" s="15"/>
      <c r="D6" s="15"/>
      <c r="E6" s="15"/>
      <c r="F6" s="8" t="s">
        <v>7</v>
      </c>
      <c r="G6" s="17" t="s">
        <v>65</v>
      </c>
      <c r="H6" s="25" t="s">
        <v>8</v>
      </c>
      <c r="I6" s="26" t="s">
        <v>9</v>
      </c>
      <c r="J6" s="27" t="s">
        <v>10</v>
      </c>
      <c r="K6" s="28" t="s">
        <v>11</v>
      </c>
      <c r="L6" s="25" t="s">
        <v>12</v>
      </c>
      <c r="M6" s="26" t="s">
        <v>13</v>
      </c>
      <c r="N6" s="26" t="s">
        <v>14</v>
      </c>
      <c r="O6" s="26" t="s">
        <v>15</v>
      </c>
      <c r="P6" s="26" t="s">
        <v>16</v>
      </c>
      <c r="Q6" s="26" t="s">
        <v>17</v>
      </c>
      <c r="R6" s="26" t="s">
        <v>18</v>
      </c>
      <c r="S6" s="29" t="s">
        <v>19</v>
      </c>
    </row>
    <row r="7" spans="1:19" ht="20.25" customHeight="1" thickBot="1" x14ac:dyDescent="0.3">
      <c r="A7" s="171">
        <v>1</v>
      </c>
      <c r="B7" s="163"/>
      <c r="C7" s="59">
        <v>2</v>
      </c>
      <c r="D7" s="59"/>
      <c r="E7" s="167"/>
      <c r="F7" s="59"/>
      <c r="G7" s="168">
        <v>3</v>
      </c>
      <c r="H7" s="169">
        <v>4</v>
      </c>
      <c r="I7" s="169">
        <v>5</v>
      </c>
      <c r="J7" s="169">
        <v>6</v>
      </c>
      <c r="K7" s="159">
        <v>7</v>
      </c>
      <c r="L7" s="169">
        <v>8</v>
      </c>
      <c r="M7" s="169">
        <v>9</v>
      </c>
      <c r="N7" s="169">
        <v>10</v>
      </c>
      <c r="O7" s="169">
        <v>11</v>
      </c>
      <c r="P7" s="169">
        <v>12</v>
      </c>
      <c r="Q7" s="169">
        <v>13</v>
      </c>
      <c r="R7" s="169">
        <v>14</v>
      </c>
      <c r="S7" s="170">
        <v>15</v>
      </c>
    </row>
    <row r="8" spans="1:19" ht="33" customHeight="1" thickBot="1" x14ac:dyDescent="0.3">
      <c r="A8" s="79"/>
      <c r="B8" s="80"/>
      <c r="C8" s="80"/>
      <c r="D8" s="80"/>
      <c r="E8" s="80"/>
      <c r="F8" s="81"/>
      <c r="G8" s="259" t="s">
        <v>180</v>
      </c>
      <c r="H8" s="82"/>
      <c r="I8" s="83"/>
      <c r="J8" s="83"/>
      <c r="K8" s="81"/>
      <c r="L8" s="81"/>
      <c r="M8" s="84"/>
      <c r="N8" s="84"/>
      <c r="O8" s="84"/>
      <c r="P8" s="84"/>
      <c r="Q8" s="84"/>
      <c r="R8" s="84"/>
      <c r="S8" s="85"/>
    </row>
    <row r="9" spans="1:19" ht="18" customHeight="1" x14ac:dyDescent="0.25">
      <c r="A9" s="86" t="s">
        <v>83</v>
      </c>
      <c r="B9" s="271" t="s">
        <v>74</v>
      </c>
      <c r="C9" s="87"/>
      <c r="D9" s="401" t="s">
        <v>82</v>
      </c>
      <c r="E9" s="272"/>
      <c r="F9" s="87"/>
      <c r="G9" s="89">
        <v>10</v>
      </c>
      <c r="H9" s="89">
        <v>0.1</v>
      </c>
      <c r="I9" s="89">
        <v>7.25</v>
      </c>
      <c r="J9" s="89">
        <v>0.14000000000000001</v>
      </c>
      <c r="K9" s="89">
        <v>66</v>
      </c>
      <c r="L9" s="89">
        <v>0</v>
      </c>
      <c r="M9" s="89">
        <v>0</v>
      </c>
      <c r="N9" s="89">
        <v>0.05</v>
      </c>
      <c r="O9" s="89">
        <v>0.1</v>
      </c>
      <c r="P9" s="89">
        <v>2.4</v>
      </c>
      <c r="Q9" s="89">
        <v>3</v>
      </c>
      <c r="R9" s="89">
        <v>0.05</v>
      </c>
      <c r="S9" s="224">
        <v>0.02</v>
      </c>
    </row>
    <row r="10" spans="1:19" ht="16.5" customHeight="1" x14ac:dyDescent="0.25">
      <c r="A10" s="92" t="s">
        <v>127</v>
      </c>
      <c r="B10" s="273" t="s">
        <v>116</v>
      </c>
      <c r="C10" s="273"/>
      <c r="D10" s="273"/>
      <c r="E10" s="95"/>
      <c r="F10" s="93"/>
      <c r="G10" s="112">
        <v>150</v>
      </c>
      <c r="H10" s="112">
        <v>4.95</v>
      </c>
      <c r="I10" s="112">
        <v>7.72</v>
      </c>
      <c r="J10" s="112">
        <v>27.23</v>
      </c>
      <c r="K10" s="112">
        <v>212.61</v>
      </c>
      <c r="L10" s="112">
        <v>0.13</v>
      </c>
      <c r="M10" s="112">
        <v>0.1</v>
      </c>
      <c r="N10" s="112">
        <v>8.4000000000000005E-2</v>
      </c>
      <c r="O10" s="112">
        <v>1.05</v>
      </c>
      <c r="P10" s="112">
        <v>141.30000000000001</v>
      </c>
      <c r="Q10" s="112">
        <v>131.5</v>
      </c>
      <c r="R10" s="112">
        <v>27.3</v>
      </c>
      <c r="S10" s="113">
        <v>1.4</v>
      </c>
    </row>
    <row r="11" spans="1:19" ht="16.5" customHeight="1" x14ac:dyDescent="0.25">
      <c r="A11" s="92" t="s">
        <v>279</v>
      </c>
      <c r="B11" s="273" t="s">
        <v>280</v>
      </c>
      <c r="C11" s="273"/>
      <c r="D11" s="273"/>
      <c r="E11" s="93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t="4.5" hidden="1" customHeight="1" x14ac:dyDescent="0.25">
      <c r="A12" s="92"/>
      <c r="B12" s="273"/>
      <c r="C12" s="273"/>
      <c r="D12" s="273"/>
      <c r="E12" s="93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8.75" customHeight="1" x14ac:dyDescent="0.25">
      <c r="A13" s="92" t="s">
        <v>281</v>
      </c>
      <c r="B13" s="273" t="s">
        <v>282</v>
      </c>
      <c r="C13" s="273"/>
      <c r="D13" s="273"/>
      <c r="E13" s="93"/>
      <c r="F13" s="93"/>
      <c r="G13" s="112">
        <v>20</v>
      </c>
      <c r="H13" s="112">
        <v>1.36</v>
      </c>
      <c r="I13" s="112">
        <v>0.26</v>
      </c>
      <c r="J13" s="112">
        <v>7.96</v>
      </c>
      <c r="K13" s="112">
        <v>39.6</v>
      </c>
      <c r="L13" s="112">
        <v>3.5999999999999997E-2</v>
      </c>
      <c r="M13" s="112">
        <v>0</v>
      </c>
      <c r="N13" s="112">
        <v>0</v>
      </c>
      <c r="O13" s="112">
        <v>0.28000000000000003</v>
      </c>
      <c r="P13" s="112">
        <v>9.4</v>
      </c>
      <c r="Q13" s="112">
        <v>31.4</v>
      </c>
      <c r="R13" s="112">
        <v>9.4</v>
      </c>
      <c r="S13" s="113">
        <v>0.78</v>
      </c>
    </row>
    <row r="14" spans="1:19" ht="17.25" customHeight="1" x14ac:dyDescent="0.25">
      <c r="A14" s="92" t="s">
        <v>148</v>
      </c>
      <c r="B14" s="273" t="s">
        <v>70</v>
      </c>
      <c r="C14" s="273"/>
      <c r="D14" s="273"/>
      <c r="E14" s="95"/>
      <c r="F14" s="93"/>
      <c r="G14" s="112">
        <v>200</v>
      </c>
      <c r="H14" s="112">
        <v>0.12</v>
      </c>
      <c r="I14" s="112">
        <v>0</v>
      </c>
      <c r="J14" s="112">
        <v>12.04</v>
      </c>
      <c r="K14" s="112">
        <v>48.64</v>
      </c>
      <c r="L14" s="112">
        <v>0</v>
      </c>
      <c r="M14" s="112">
        <v>0</v>
      </c>
      <c r="N14" s="112">
        <v>0</v>
      </c>
      <c r="O14" s="112">
        <v>0</v>
      </c>
      <c r="P14" s="112">
        <v>2.59</v>
      </c>
      <c r="Q14" s="112">
        <v>1.5</v>
      </c>
      <c r="R14" s="112">
        <v>1.1299999999999999</v>
      </c>
      <c r="S14" s="113">
        <v>0.18</v>
      </c>
    </row>
    <row r="15" spans="1:19" ht="18" customHeight="1" thickBot="1" x14ac:dyDescent="0.3">
      <c r="A15" s="92" t="s">
        <v>204</v>
      </c>
      <c r="B15" s="273" t="s">
        <v>205</v>
      </c>
      <c r="C15" s="273"/>
      <c r="D15" s="273"/>
      <c r="E15" s="273"/>
      <c r="F15" s="93"/>
      <c r="G15" s="112">
        <v>100</v>
      </c>
      <c r="H15" s="112">
        <v>0.4</v>
      </c>
      <c r="I15" s="112">
        <v>0.4</v>
      </c>
      <c r="J15" s="112">
        <v>9.8000000000000007</v>
      </c>
      <c r="K15" s="112">
        <v>44</v>
      </c>
      <c r="L15" s="112">
        <v>0.03</v>
      </c>
      <c r="M15" s="112">
        <v>7</v>
      </c>
      <c r="N15" s="112">
        <v>0</v>
      </c>
      <c r="O15" s="112">
        <v>0.2</v>
      </c>
      <c r="P15" s="112">
        <v>16.100000000000001</v>
      </c>
      <c r="Q15" s="112">
        <v>11</v>
      </c>
      <c r="R15" s="112">
        <v>9</v>
      </c>
      <c r="S15" s="113">
        <v>2.21</v>
      </c>
    </row>
    <row r="16" spans="1:19" hidden="1" x14ac:dyDescent="0.25">
      <c r="A16" s="92"/>
      <c r="B16" s="273" t="s">
        <v>24</v>
      </c>
      <c r="C16" s="273"/>
      <c r="D16" s="273"/>
      <c r="E16" s="273"/>
      <c r="F16" s="93"/>
      <c r="G16" s="95">
        <v>30</v>
      </c>
      <c r="H16" s="95" t="s">
        <v>25</v>
      </c>
      <c r="I16" s="95" t="s">
        <v>26</v>
      </c>
      <c r="J16" s="95" t="s">
        <v>27</v>
      </c>
      <c r="K16" s="95" t="s">
        <v>28</v>
      </c>
      <c r="L16" s="95" t="s">
        <v>29</v>
      </c>
      <c r="M16" s="95"/>
      <c r="N16" s="95"/>
      <c r="O16" s="95"/>
      <c r="P16" s="95" t="s">
        <v>30</v>
      </c>
      <c r="Q16" s="95" t="s">
        <v>31</v>
      </c>
      <c r="R16" s="95" t="s">
        <v>32</v>
      </c>
      <c r="S16" s="96" t="s">
        <v>33</v>
      </c>
    </row>
    <row r="17" spans="1:21" hidden="1" x14ac:dyDescent="0.25">
      <c r="A17" s="92"/>
      <c r="B17" s="273" t="s">
        <v>34</v>
      </c>
      <c r="C17" s="273"/>
      <c r="D17" s="273"/>
      <c r="E17" s="273"/>
      <c r="F17" s="93"/>
      <c r="G17" s="95">
        <v>30</v>
      </c>
      <c r="H17" s="95" t="s">
        <v>35</v>
      </c>
      <c r="I17" s="95" t="s">
        <v>36</v>
      </c>
      <c r="J17" s="95" t="s">
        <v>37</v>
      </c>
      <c r="K17" s="95" t="s">
        <v>38</v>
      </c>
      <c r="L17" s="95" t="s">
        <v>39</v>
      </c>
      <c r="M17" s="95"/>
      <c r="N17" s="95"/>
      <c r="O17" s="95"/>
      <c r="P17" s="95" t="s">
        <v>40</v>
      </c>
      <c r="Q17" s="95" t="s">
        <v>41</v>
      </c>
      <c r="R17" s="95" t="s">
        <v>22</v>
      </c>
      <c r="S17" s="96" t="s">
        <v>42</v>
      </c>
    </row>
    <row r="18" spans="1:21" hidden="1" x14ac:dyDescent="0.25">
      <c r="A18" s="92">
        <v>771</v>
      </c>
      <c r="B18" s="273" t="s">
        <v>43</v>
      </c>
      <c r="C18" s="273"/>
      <c r="D18" s="273"/>
      <c r="E18" s="273"/>
      <c r="F18" s="93"/>
      <c r="G18" s="95">
        <v>50</v>
      </c>
      <c r="H18" s="95">
        <v>5.2</v>
      </c>
      <c r="I18" s="95" t="s">
        <v>25</v>
      </c>
      <c r="J18" s="95" t="s">
        <v>45</v>
      </c>
      <c r="K18" s="95" t="s">
        <v>46</v>
      </c>
      <c r="L18" s="95" t="s">
        <v>47</v>
      </c>
      <c r="M18" s="95" t="s">
        <v>48</v>
      </c>
      <c r="N18" s="95"/>
      <c r="O18" s="95" t="s">
        <v>49</v>
      </c>
      <c r="P18" s="95" t="s">
        <v>50</v>
      </c>
      <c r="Q18" s="95" t="s">
        <v>51</v>
      </c>
      <c r="R18" s="95" t="s">
        <v>52</v>
      </c>
      <c r="S18" s="96" t="s">
        <v>53</v>
      </c>
    </row>
    <row r="19" spans="1:21" hidden="1" x14ac:dyDescent="0.25">
      <c r="A19" s="92"/>
      <c r="B19" s="273"/>
      <c r="C19" s="273"/>
      <c r="D19" s="273"/>
      <c r="E19" s="273"/>
      <c r="F19" s="93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</row>
    <row r="20" spans="1:21" ht="13.5" hidden="1" customHeight="1" thickBot="1" x14ac:dyDescent="0.3">
      <c r="A20" s="92"/>
      <c r="B20" s="273"/>
      <c r="C20" s="273"/>
      <c r="D20" s="273"/>
      <c r="E20" s="273"/>
      <c r="F20" s="93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6"/>
    </row>
    <row r="21" spans="1:21" ht="0.75" hidden="1" customHeight="1" x14ac:dyDescent="0.25">
      <c r="A21" s="97"/>
      <c r="B21" s="275"/>
      <c r="C21" s="275"/>
      <c r="D21" s="275"/>
      <c r="E21" s="275"/>
      <c r="F21" s="98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</row>
    <row r="22" spans="1:21" ht="23.25" customHeight="1" thickBot="1" x14ac:dyDescent="0.3">
      <c r="A22" s="290" t="s">
        <v>175</v>
      </c>
      <c r="B22" s="279"/>
      <c r="C22" s="279"/>
      <c r="D22" s="279"/>
      <c r="E22" s="333"/>
      <c r="F22" s="67"/>
      <c r="G22" s="68">
        <f t="shared" ref="G22:S22" si="0">G9+G10+G11+G13+G14+G15</f>
        <v>500</v>
      </c>
      <c r="H22" s="104">
        <f t="shared" si="0"/>
        <v>8.4500000000000011</v>
      </c>
      <c r="I22" s="104">
        <f t="shared" si="0"/>
        <v>15.79</v>
      </c>
      <c r="J22" s="104">
        <f t="shared" si="0"/>
        <v>67.010000000000005</v>
      </c>
      <c r="K22" s="104">
        <f t="shared" si="0"/>
        <v>457.65000000000003</v>
      </c>
      <c r="L22" s="104">
        <f t="shared" si="0"/>
        <v>0.216</v>
      </c>
      <c r="M22" s="104">
        <f t="shared" si="0"/>
        <v>7.1</v>
      </c>
      <c r="N22" s="104">
        <f t="shared" si="0"/>
        <v>0.13400000000000001</v>
      </c>
      <c r="O22" s="104">
        <f t="shared" si="0"/>
        <v>1.85</v>
      </c>
      <c r="P22" s="104">
        <f t="shared" si="0"/>
        <v>175.79000000000002</v>
      </c>
      <c r="Q22" s="104">
        <f t="shared" si="0"/>
        <v>191.4</v>
      </c>
      <c r="R22" s="104">
        <f t="shared" si="0"/>
        <v>49.680000000000007</v>
      </c>
      <c r="S22" s="105">
        <f t="shared" si="0"/>
        <v>4.8100000000000005</v>
      </c>
    </row>
    <row r="23" spans="1:21" ht="17.25" customHeight="1" x14ac:dyDescent="0.25">
      <c r="A23" s="131"/>
      <c r="B23" s="277"/>
      <c r="C23" s="277"/>
      <c r="D23" s="277"/>
      <c r="E23" s="334"/>
      <c r="F23" s="331"/>
      <c r="G23" s="238"/>
      <c r="H23" s="239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40"/>
    </row>
    <row r="24" spans="1:21" ht="12.75" hidden="1" customHeight="1" x14ac:dyDescent="0.25">
      <c r="A24" s="175"/>
      <c r="B24" s="277"/>
      <c r="C24" s="277"/>
      <c r="D24" s="278"/>
      <c r="E24" s="278"/>
      <c r="F24" s="132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</row>
    <row r="25" spans="1:21" ht="12.75" hidden="1" customHeight="1" x14ac:dyDescent="0.25">
      <c r="A25" s="175"/>
      <c r="B25" s="277"/>
      <c r="C25" s="277"/>
      <c r="D25" s="277"/>
      <c r="E25" s="278"/>
      <c r="F25" s="132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U25" s="60"/>
    </row>
    <row r="26" spans="1:21" ht="13.5" hidden="1" customHeight="1" x14ac:dyDescent="0.25">
      <c r="A26" s="175"/>
      <c r="B26" s="277"/>
      <c r="C26" s="277"/>
      <c r="D26" s="277"/>
      <c r="E26" s="277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</row>
    <row r="27" spans="1:21" ht="12.75" hidden="1" customHeight="1" x14ac:dyDescent="0.25">
      <c r="A27" s="175"/>
      <c r="B27" s="277"/>
      <c r="C27" s="277"/>
      <c r="D27" s="277"/>
      <c r="E27" s="277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</row>
    <row r="28" spans="1:21" ht="12.75" hidden="1" customHeight="1" x14ac:dyDescent="0.25">
      <c r="A28" s="175"/>
      <c r="B28" s="277"/>
      <c r="C28" s="277"/>
      <c r="D28" s="277"/>
      <c r="E28" s="278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</row>
    <row r="29" spans="1:21" ht="12.75" hidden="1" customHeight="1" x14ac:dyDescent="0.25">
      <c r="A29" s="175"/>
      <c r="B29" s="277"/>
      <c r="C29" s="277"/>
      <c r="D29" s="277"/>
      <c r="E29" s="277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</row>
    <row r="30" spans="1:21" hidden="1" x14ac:dyDescent="0.25">
      <c r="A30" s="175"/>
      <c r="B30" s="277"/>
      <c r="C30" s="277"/>
      <c r="D30" s="277"/>
      <c r="E30" s="277"/>
      <c r="F30" s="132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</row>
    <row r="31" spans="1:21" hidden="1" x14ac:dyDescent="0.25">
      <c r="A31" s="175"/>
      <c r="B31" s="277"/>
      <c r="C31" s="277"/>
      <c r="D31" s="277"/>
      <c r="E31" s="277"/>
      <c r="F31" s="132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</row>
    <row r="32" spans="1:21" ht="0.75" hidden="1" customHeight="1" thickBot="1" x14ac:dyDescent="0.3">
      <c r="A32" s="175"/>
      <c r="B32" s="277"/>
      <c r="C32" s="277"/>
      <c r="D32" s="277"/>
      <c r="E32" s="277"/>
      <c r="F32" s="132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</row>
    <row r="33" spans="1:20" ht="0.75" hidden="1" customHeight="1" x14ac:dyDescent="0.25">
      <c r="A33" s="176"/>
      <c r="B33" s="277"/>
      <c r="C33" s="277"/>
      <c r="D33" s="277"/>
      <c r="E33" s="277"/>
      <c r="F33" s="132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</row>
    <row r="34" spans="1:20" hidden="1" x14ac:dyDescent="0.25">
      <c r="A34" s="176"/>
      <c r="B34" s="277"/>
      <c r="C34" s="277"/>
      <c r="D34" s="277"/>
      <c r="E34" s="277"/>
      <c r="F34" s="132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</row>
    <row r="35" spans="1:20" ht="12.75" hidden="1" customHeight="1" x14ac:dyDescent="0.25">
      <c r="A35" s="176"/>
      <c r="B35" s="277"/>
      <c r="C35" s="277"/>
      <c r="D35" s="277"/>
      <c r="E35" s="277"/>
      <c r="F35" s="132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</row>
    <row r="36" spans="1:20" hidden="1" x14ac:dyDescent="0.25">
      <c r="A36" s="176"/>
      <c r="B36" s="277"/>
      <c r="C36" s="277"/>
      <c r="D36" s="277"/>
      <c r="E36" s="277"/>
      <c r="F36" s="132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</row>
    <row r="37" spans="1:20" hidden="1" x14ac:dyDescent="0.25">
      <c r="A37" s="176"/>
      <c r="B37" s="277"/>
      <c r="C37" s="277"/>
      <c r="D37" s="277"/>
      <c r="E37" s="277"/>
      <c r="F37" s="132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</row>
    <row r="38" spans="1:20" hidden="1" x14ac:dyDescent="0.25">
      <c r="A38" s="176"/>
      <c r="B38" s="277"/>
      <c r="C38" s="277"/>
      <c r="D38" s="277"/>
      <c r="E38" s="277"/>
      <c r="F38" s="132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</row>
    <row r="39" spans="1:20" ht="0.75" hidden="1" customHeight="1" x14ac:dyDescent="0.25">
      <c r="A39" s="176"/>
      <c r="B39" s="277"/>
      <c r="C39" s="277"/>
      <c r="D39" s="277"/>
      <c r="E39" s="277"/>
      <c r="F39" s="132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</row>
    <row r="40" spans="1:20" ht="15" hidden="1" customHeight="1" x14ac:dyDescent="0.25">
      <c r="A40" s="176"/>
      <c r="B40" s="277"/>
      <c r="C40" s="277"/>
      <c r="D40" s="277"/>
      <c r="E40" s="277"/>
      <c r="F40" s="132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</row>
    <row r="41" spans="1:20" ht="17.25" customHeight="1" thickBot="1" x14ac:dyDescent="0.3">
      <c r="A41" s="71"/>
      <c r="B41" s="282"/>
      <c r="C41" s="282"/>
      <c r="D41" s="282"/>
      <c r="E41" s="283"/>
      <c r="F41" s="107"/>
      <c r="G41" s="260" t="s">
        <v>181</v>
      </c>
      <c r="H41" s="107"/>
      <c r="I41" s="107"/>
      <c r="J41" s="108"/>
      <c r="K41" s="108"/>
      <c r="L41" s="108"/>
      <c r="M41" s="108"/>
      <c r="N41" s="108"/>
      <c r="O41" s="108"/>
      <c r="P41" s="108"/>
      <c r="Q41" s="108"/>
      <c r="R41" s="108"/>
      <c r="S41" s="109" t="s">
        <v>80</v>
      </c>
    </row>
    <row r="42" spans="1:20" hidden="1" x14ac:dyDescent="0.25">
      <c r="A42" s="114"/>
      <c r="B42" s="284"/>
      <c r="C42" s="284"/>
      <c r="D42" s="284"/>
      <c r="E42" s="285"/>
      <c r="F42" s="115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8"/>
    </row>
    <row r="43" spans="1:20" ht="16.5" customHeight="1" x14ac:dyDescent="0.25">
      <c r="A43" s="122" t="s">
        <v>156</v>
      </c>
      <c r="B43" s="294" t="s">
        <v>135</v>
      </c>
      <c r="C43" s="294"/>
      <c r="D43" s="294"/>
      <c r="E43" s="295"/>
      <c r="F43" s="123"/>
      <c r="G43" s="124">
        <v>200</v>
      </c>
      <c r="H43" s="124">
        <v>1.87</v>
      </c>
      <c r="I43" s="124">
        <v>2.2599999999999998</v>
      </c>
      <c r="J43" s="124">
        <v>13.5</v>
      </c>
      <c r="K43" s="124">
        <v>91.2</v>
      </c>
      <c r="L43" s="124">
        <v>0.1</v>
      </c>
      <c r="M43" s="124">
        <v>9.6</v>
      </c>
      <c r="N43" s="124">
        <v>0</v>
      </c>
      <c r="O43" s="124">
        <v>0.2</v>
      </c>
      <c r="P43" s="124">
        <v>24.36</v>
      </c>
      <c r="Q43" s="124">
        <v>62.18</v>
      </c>
      <c r="R43" s="124">
        <v>25.12</v>
      </c>
      <c r="S43" s="226">
        <v>0.96</v>
      </c>
      <c r="T43" s="60"/>
    </row>
    <row r="44" spans="1:20" ht="18" customHeight="1" x14ac:dyDescent="0.25">
      <c r="A44" s="92" t="s">
        <v>225</v>
      </c>
      <c r="B44" s="273" t="s">
        <v>226</v>
      </c>
      <c r="C44" s="273"/>
      <c r="D44" s="273"/>
      <c r="E44" s="274"/>
      <c r="F44" s="93"/>
      <c r="G44" s="112">
        <v>100</v>
      </c>
      <c r="H44" s="112">
        <v>14.08</v>
      </c>
      <c r="I44" s="112">
        <v>15.3</v>
      </c>
      <c r="J44" s="112">
        <v>3.2</v>
      </c>
      <c r="K44" s="112">
        <v>205.8</v>
      </c>
      <c r="L44" s="112">
        <v>0.03</v>
      </c>
      <c r="M44" s="112">
        <v>1.08</v>
      </c>
      <c r="N44" s="112">
        <v>96.4</v>
      </c>
      <c r="O44" s="112">
        <v>0.6</v>
      </c>
      <c r="P44" s="112">
        <v>24.67</v>
      </c>
      <c r="Q44" s="112">
        <v>69.2</v>
      </c>
      <c r="R44" s="112">
        <v>18.079999999999998</v>
      </c>
      <c r="S44" s="113">
        <v>1.27</v>
      </c>
    </row>
    <row r="45" spans="1:20" ht="16.5" customHeight="1" x14ac:dyDescent="0.25">
      <c r="A45" s="92" t="s">
        <v>131</v>
      </c>
      <c r="B45" s="273" t="s">
        <v>132</v>
      </c>
      <c r="C45" s="273"/>
      <c r="D45" s="273"/>
      <c r="E45" s="272"/>
      <c r="F45" s="93"/>
      <c r="G45" s="112">
        <v>150</v>
      </c>
      <c r="H45" s="112">
        <v>3.72</v>
      </c>
      <c r="I45" s="112">
        <v>5.45</v>
      </c>
      <c r="J45" s="112">
        <v>37.770000000000003</v>
      </c>
      <c r="K45" s="112">
        <v>215.06</v>
      </c>
      <c r="L45" s="112">
        <v>4.4999999999999998E-2</v>
      </c>
      <c r="M45" s="112">
        <v>0</v>
      </c>
      <c r="N45" s="112">
        <v>0.03</v>
      </c>
      <c r="O45" s="112">
        <v>2.7</v>
      </c>
      <c r="P45" s="112">
        <v>5.76</v>
      </c>
      <c r="Q45" s="112">
        <v>79.650000000000006</v>
      </c>
      <c r="R45" s="112">
        <v>25.91</v>
      </c>
      <c r="S45" s="113">
        <v>0.52</v>
      </c>
    </row>
    <row r="46" spans="1:20" ht="16.5" customHeight="1" x14ac:dyDescent="0.25">
      <c r="A46" s="92" t="s">
        <v>101</v>
      </c>
      <c r="B46" s="273" t="s">
        <v>257</v>
      </c>
      <c r="C46" s="273"/>
      <c r="D46" s="273"/>
      <c r="E46" s="93" t="s">
        <v>256</v>
      </c>
      <c r="F46" s="93"/>
      <c r="G46" s="112">
        <v>60</v>
      </c>
      <c r="H46" s="112">
        <v>0.66</v>
      </c>
      <c r="I46" s="112">
        <v>0.12</v>
      </c>
      <c r="J46" s="112">
        <v>2.8</v>
      </c>
      <c r="K46" s="112">
        <v>13.8</v>
      </c>
      <c r="L46" s="112">
        <v>3.5999999999999997E-2</v>
      </c>
      <c r="M46" s="112">
        <v>15</v>
      </c>
      <c r="N46" s="112">
        <v>0.8</v>
      </c>
      <c r="O46" s="112">
        <v>0.42</v>
      </c>
      <c r="P46" s="112">
        <v>8.4</v>
      </c>
      <c r="Q46" s="112">
        <v>15.6</v>
      </c>
      <c r="R46" s="112">
        <v>12</v>
      </c>
      <c r="S46" s="113">
        <v>0.54</v>
      </c>
    </row>
    <row r="47" spans="1:20" ht="16.5" customHeight="1" x14ac:dyDescent="0.25">
      <c r="A47" s="92" t="s">
        <v>227</v>
      </c>
      <c r="B47" s="273" t="s">
        <v>206</v>
      </c>
      <c r="C47" s="273"/>
      <c r="D47" s="273"/>
      <c r="E47" s="273"/>
      <c r="F47" s="93"/>
      <c r="G47" s="112">
        <v>200</v>
      </c>
      <c r="H47" s="112">
        <v>0.3</v>
      </c>
      <c r="I47" s="112">
        <v>0.01</v>
      </c>
      <c r="J47" s="112">
        <v>17.5</v>
      </c>
      <c r="K47" s="112">
        <v>72</v>
      </c>
      <c r="L47" s="112">
        <v>0</v>
      </c>
      <c r="M47" s="112">
        <v>0.1</v>
      </c>
      <c r="N47" s="112">
        <v>0</v>
      </c>
      <c r="O47" s="112">
        <v>0.1</v>
      </c>
      <c r="P47" s="112">
        <v>16.399999999999999</v>
      </c>
      <c r="Q47" s="112">
        <v>10.7</v>
      </c>
      <c r="R47" s="112">
        <v>4.3</v>
      </c>
      <c r="S47" s="113">
        <v>0.9</v>
      </c>
    </row>
    <row r="48" spans="1:20" ht="16.5" customHeight="1" x14ac:dyDescent="0.25">
      <c r="A48" s="92" t="s">
        <v>279</v>
      </c>
      <c r="B48" s="273" t="s">
        <v>280</v>
      </c>
      <c r="C48" s="273"/>
      <c r="D48" s="273"/>
      <c r="E48" s="273"/>
      <c r="F48" s="93"/>
      <c r="G48" s="112">
        <v>30</v>
      </c>
      <c r="H48" s="112">
        <v>2.2799999999999998</v>
      </c>
      <c r="I48" s="112">
        <v>0.24</v>
      </c>
      <c r="J48" s="112">
        <v>14.76</v>
      </c>
      <c r="K48" s="112">
        <v>70.2</v>
      </c>
      <c r="L48" s="112">
        <v>3.3000000000000002E-2</v>
      </c>
      <c r="M48" s="112">
        <v>0</v>
      </c>
      <c r="N48" s="112">
        <v>0</v>
      </c>
      <c r="O48" s="112">
        <v>0.33</v>
      </c>
      <c r="P48" s="112">
        <v>6</v>
      </c>
      <c r="Q48" s="112">
        <v>19.5</v>
      </c>
      <c r="R48" s="112">
        <v>4.2</v>
      </c>
      <c r="S48" s="113">
        <v>0.33</v>
      </c>
    </row>
    <row r="49" spans="1:19" ht="18.75" customHeight="1" thickBot="1" x14ac:dyDescent="0.3">
      <c r="A49" s="135" t="s">
        <v>281</v>
      </c>
      <c r="B49" s="335" t="s">
        <v>282</v>
      </c>
      <c r="C49" s="335"/>
      <c r="D49" s="335"/>
      <c r="E49" s="335"/>
      <c r="F49" s="136"/>
      <c r="G49" s="227">
        <v>20</v>
      </c>
      <c r="H49" s="227">
        <v>1.36</v>
      </c>
      <c r="I49" s="227">
        <v>0.26</v>
      </c>
      <c r="J49" s="227">
        <v>7.96</v>
      </c>
      <c r="K49" s="227">
        <v>39.6</v>
      </c>
      <c r="L49" s="227">
        <v>3.5999999999999997E-2</v>
      </c>
      <c r="M49" s="227">
        <v>0</v>
      </c>
      <c r="N49" s="227">
        <v>0</v>
      </c>
      <c r="O49" s="227">
        <v>0.28000000000000003</v>
      </c>
      <c r="P49" s="227">
        <v>9.4</v>
      </c>
      <c r="Q49" s="227">
        <v>31.4</v>
      </c>
      <c r="R49" s="227">
        <v>9.4</v>
      </c>
      <c r="S49" s="228">
        <v>0.78</v>
      </c>
    </row>
    <row r="50" spans="1:19" ht="0.75" hidden="1" customHeight="1" x14ac:dyDescent="0.25">
      <c r="A50" s="111"/>
      <c r="B50" s="271"/>
      <c r="C50" s="271"/>
      <c r="D50" s="271"/>
      <c r="E50" s="271"/>
      <c r="F50" s="87"/>
      <c r="G50" s="90" t="s">
        <v>57</v>
      </c>
      <c r="H50" s="90" t="s">
        <v>20</v>
      </c>
      <c r="I50" s="90" t="s">
        <v>58</v>
      </c>
      <c r="J50" s="90" t="s">
        <v>44</v>
      </c>
      <c r="K50" s="90" t="s">
        <v>59</v>
      </c>
      <c r="L50" s="90" t="s">
        <v>60</v>
      </c>
      <c r="M50" s="90" t="s">
        <v>54</v>
      </c>
      <c r="N50" s="90" t="s">
        <v>61</v>
      </c>
      <c r="O50" s="90" t="s">
        <v>49</v>
      </c>
      <c r="P50" s="90" t="s">
        <v>33</v>
      </c>
      <c r="Q50" s="90" t="s">
        <v>62</v>
      </c>
      <c r="R50" s="90" t="s">
        <v>63</v>
      </c>
      <c r="S50" s="91" t="s">
        <v>21</v>
      </c>
    </row>
    <row r="51" spans="1:19" ht="0.75" hidden="1" customHeight="1" x14ac:dyDescent="0.25">
      <c r="A51" s="110"/>
      <c r="B51" s="273"/>
      <c r="C51" s="273"/>
      <c r="D51" s="273"/>
      <c r="E51" s="273"/>
      <c r="F51" s="93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6"/>
    </row>
    <row r="52" spans="1:19" ht="15.75" hidden="1" thickBot="1" x14ac:dyDescent="0.3">
      <c r="A52" s="97"/>
      <c r="B52" s="275"/>
      <c r="C52" s="275"/>
      <c r="D52" s="275"/>
      <c r="E52" s="275"/>
      <c r="F52" s="98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1"/>
    </row>
    <row r="53" spans="1:19" ht="23.25" customHeight="1" thickBot="1" x14ac:dyDescent="0.3">
      <c r="A53" s="290" t="s">
        <v>176</v>
      </c>
      <c r="B53" s="279"/>
      <c r="C53" s="279"/>
      <c r="D53" s="279"/>
      <c r="E53" s="272"/>
      <c r="F53" s="103"/>
      <c r="G53" s="104">
        <f>G43+G44+G45+G46+G47+G48+G49</f>
        <v>760</v>
      </c>
      <c r="H53" s="104">
        <f>H43+H44+H45+H46+H47+H48+H49</f>
        <v>24.27</v>
      </c>
      <c r="I53" s="104">
        <f>I43+I44+I45+I46+I47+I49</f>
        <v>23.400000000000006</v>
      </c>
      <c r="J53" s="104">
        <f t="shared" ref="J53:S53" si="1">J43+J44+J45+J46+J47+J48+J49</f>
        <v>97.49</v>
      </c>
      <c r="K53" s="104">
        <f t="shared" si="1"/>
        <v>707.66</v>
      </c>
      <c r="L53" s="104">
        <f t="shared" si="1"/>
        <v>0.27999999999999997</v>
      </c>
      <c r="M53" s="104">
        <f t="shared" si="1"/>
        <v>25.78</v>
      </c>
      <c r="N53" s="104">
        <f t="shared" si="1"/>
        <v>97.23</v>
      </c>
      <c r="O53" s="104">
        <f t="shared" si="1"/>
        <v>4.63</v>
      </c>
      <c r="P53" s="104">
        <f t="shared" si="1"/>
        <v>94.990000000000009</v>
      </c>
      <c r="Q53" s="104">
        <f t="shared" si="1"/>
        <v>288.22999999999996</v>
      </c>
      <c r="R53" s="104">
        <f t="shared" si="1"/>
        <v>99.01</v>
      </c>
      <c r="S53" s="105">
        <f t="shared" si="1"/>
        <v>5.3000000000000007</v>
      </c>
    </row>
    <row r="54" spans="1:19" ht="3.75" hidden="1" customHeight="1" x14ac:dyDescent="0.25">
      <c r="A54" s="114"/>
      <c r="B54" s="284"/>
      <c r="C54" s="284"/>
      <c r="D54" s="284"/>
      <c r="E54" s="284"/>
      <c r="F54" s="115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8"/>
    </row>
    <row r="55" spans="1:19" ht="24.75" hidden="1" customHeight="1" thickBot="1" x14ac:dyDescent="0.3">
      <c r="A55" s="241"/>
      <c r="B55" s="286"/>
      <c r="C55" s="286"/>
      <c r="D55" s="286"/>
      <c r="E55" s="286"/>
      <c r="F55" s="242"/>
      <c r="G55" s="243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5"/>
    </row>
    <row r="56" spans="1:19" ht="13.5" hidden="1" customHeight="1" x14ac:dyDescent="0.25">
      <c r="A56" s="175"/>
      <c r="B56" s="277"/>
      <c r="C56" s="277"/>
      <c r="D56" s="277"/>
      <c r="E56" s="278"/>
      <c r="F56" s="13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</row>
    <row r="57" spans="1:19" ht="12" hidden="1" customHeight="1" x14ac:dyDescent="0.25">
      <c r="A57" s="175"/>
      <c r="B57" s="277"/>
      <c r="C57" s="277"/>
      <c r="D57" s="277"/>
      <c r="E57" s="278"/>
      <c r="F57" s="13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</row>
    <row r="58" spans="1:19" ht="12.75" hidden="1" customHeight="1" x14ac:dyDescent="0.25">
      <c r="A58" s="175"/>
      <c r="B58" s="277"/>
      <c r="C58" s="277"/>
      <c r="D58" s="277"/>
      <c r="E58" s="277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</row>
    <row r="59" spans="1:19" ht="15" hidden="1" customHeight="1" x14ac:dyDescent="0.25">
      <c r="A59" s="175"/>
      <c r="B59" s="277"/>
      <c r="C59" s="277"/>
      <c r="D59" s="277"/>
      <c r="E59" s="277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</row>
    <row r="60" spans="1:19" hidden="1" x14ac:dyDescent="0.25">
      <c r="A60" s="175"/>
      <c r="B60" s="277"/>
      <c r="C60" s="277"/>
      <c r="D60" s="277"/>
      <c r="E60" s="277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</row>
    <row r="61" spans="1:19" hidden="1" x14ac:dyDescent="0.25">
      <c r="A61" s="175"/>
      <c r="B61" s="277"/>
      <c r="C61" s="277"/>
      <c r="D61" s="277"/>
      <c r="E61" s="277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</row>
    <row r="62" spans="1:19" ht="12.75" hidden="1" customHeight="1" x14ac:dyDescent="0.25">
      <c r="A62" s="175"/>
      <c r="B62" s="277"/>
      <c r="C62" s="277"/>
      <c r="D62" s="277"/>
      <c r="E62" s="277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</row>
    <row r="63" spans="1:19" ht="12.75" hidden="1" customHeight="1" x14ac:dyDescent="0.25">
      <c r="A63" s="175"/>
      <c r="B63" s="277"/>
      <c r="C63" s="277"/>
      <c r="D63" s="277"/>
      <c r="E63" s="277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</row>
    <row r="64" spans="1:19" ht="12.75" hidden="1" customHeight="1" x14ac:dyDescent="0.25">
      <c r="A64" s="175"/>
      <c r="B64" s="277"/>
      <c r="C64" s="277"/>
      <c r="D64" s="277"/>
      <c r="E64" s="277"/>
      <c r="F64" s="132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</row>
    <row r="65" spans="1:19" ht="12.75" hidden="1" customHeight="1" x14ac:dyDescent="0.25">
      <c r="A65" s="176"/>
      <c r="B65" s="277"/>
      <c r="C65" s="277"/>
      <c r="D65" s="277"/>
      <c r="E65" s="277"/>
      <c r="F65" s="132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</row>
    <row r="66" spans="1:19" ht="13.5" hidden="1" customHeight="1" thickBot="1" x14ac:dyDescent="0.3">
      <c r="A66" s="176"/>
      <c r="B66" s="277"/>
      <c r="C66" s="277"/>
      <c r="D66" s="277"/>
      <c r="E66" s="277"/>
      <c r="F66" s="132"/>
      <c r="G66" s="309" t="s">
        <v>173</v>
      </c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</row>
    <row r="67" spans="1:19" ht="16.5" hidden="1" thickBot="1" x14ac:dyDescent="0.3">
      <c r="A67" s="125"/>
      <c r="B67" s="288"/>
      <c r="C67" s="288"/>
      <c r="D67" s="288"/>
      <c r="E67" s="288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</row>
    <row r="68" spans="1:19" ht="35.25" customHeight="1" thickBot="1" x14ac:dyDescent="0.3">
      <c r="A68" s="127"/>
      <c r="B68" s="289"/>
      <c r="C68" s="289"/>
      <c r="D68" s="289"/>
      <c r="E68" s="289"/>
      <c r="F68" s="128"/>
      <c r="G68" s="263" t="s">
        <v>173</v>
      </c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9"/>
    </row>
    <row r="69" spans="1:19" ht="17.25" customHeight="1" x14ac:dyDescent="0.25">
      <c r="A69" s="86" t="s">
        <v>136</v>
      </c>
      <c r="B69" s="271" t="s">
        <v>137</v>
      </c>
      <c r="C69" s="271"/>
      <c r="D69" s="271"/>
      <c r="E69" s="272"/>
      <c r="F69" s="87"/>
      <c r="G69" s="89">
        <v>200</v>
      </c>
      <c r="H69" s="89">
        <v>0.12</v>
      </c>
      <c r="I69" s="89">
        <v>0</v>
      </c>
      <c r="J69" s="89">
        <v>21.15</v>
      </c>
      <c r="K69" s="89">
        <v>85.07</v>
      </c>
      <c r="L69" s="89">
        <v>0.01</v>
      </c>
      <c r="M69" s="89">
        <v>4.8</v>
      </c>
      <c r="N69" s="89">
        <v>0.05</v>
      </c>
      <c r="O69" s="89">
        <v>0.17</v>
      </c>
      <c r="P69" s="89">
        <v>11.49</v>
      </c>
      <c r="Q69" s="89">
        <v>12.54</v>
      </c>
      <c r="R69" s="89">
        <v>7.44</v>
      </c>
      <c r="S69" s="224">
        <v>0.36</v>
      </c>
    </row>
    <row r="70" spans="1:19" ht="18" customHeight="1" thickBot="1" x14ac:dyDescent="0.3">
      <c r="A70" s="92" t="s">
        <v>228</v>
      </c>
      <c r="B70" s="273" t="s">
        <v>171</v>
      </c>
      <c r="C70" s="273"/>
      <c r="D70" s="273"/>
      <c r="E70" s="274"/>
      <c r="F70" s="93"/>
      <c r="G70" s="112">
        <v>75</v>
      </c>
      <c r="H70" s="112">
        <v>4.5999999999999996</v>
      </c>
      <c r="I70" s="112">
        <v>14.5</v>
      </c>
      <c r="J70" s="112">
        <v>37.799999999999997</v>
      </c>
      <c r="K70" s="112">
        <v>300</v>
      </c>
      <c r="L70" s="112">
        <v>0.05</v>
      </c>
      <c r="M70" s="112">
        <v>0</v>
      </c>
      <c r="N70" s="112">
        <v>97.1</v>
      </c>
      <c r="O70" s="112">
        <v>0.7</v>
      </c>
      <c r="P70" s="112">
        <v>26.6</v>
      </c>
      <c r="Q70" s="112">
        <v>61.4</v>
      </c>
      <c r="R70" s="112">
        <v>11.2</v>
      </c>
      <c r="S70" s="113">
        <v>1.04</v>
      </c>
    </row>
    <row r="71" spans="1:19" ht="0.75" hidden="1" customHeight="1" thickBot="1" x14ac:dyDescent="0.3">
      <c r="A71" s="92"/>
      <c r="B71" s="273"/>
      <c r="C71" s="273"/>
      <c r="D71" s="273"/>
      <c r="E71" s="273"/>
      <c r="F71" s="93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3"/>
    </row>
    <row r="72" spans="1:19" ht="0.75" hidden="1" customHeight="1" thickBot="1" x14ac:dyDescent="0.3">
      <c r="A72" s="92"/>
      <c r="B72" s="93"/>
      <c r="C72" s="93"/>
      <c r="D72" s="93"/>
      <c r="E72" s="94"/>
      <c r="F72" s="93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6"/>
    </row>
    <row r="73" spans="1:19" ht="15.75" hidden="1" thickBot="1" x14ac:dyDescent="0.3">
      <c r="A73" s="92"/>
      <c r="B73" s="93"/>
      <c r="C73" s="93"/>
      <c r="D73" s="93"/>
      <c r="E73" s="93"/>
      <c r="F73" s="93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6"/>
    </row>
    <row r="74" spans="1:19" ht="15.75" hidden="1" thickBot="1" x14ac:dyDescent="0.3">
      <c r="A74" s="92"/>
      <c r="B74" s="93"/>
      <c r="C74" s="93"/>
      <c r="D74" s="93"/>
      <c r="E74" s="93"/>
      <c r="F74" s="93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6"/>
    </row>
    <row r="75" spans="1:19" ht="15.75" hidden="1" thickBot="1" x14ac:dyDescent="0.3">
      <c r="A75" s="119"/>
      <c r="B75" s="98"/>
      <c r="C75" s="98"/>
      <c r="D75" s="98"/>
      <c r="E75" s="98"/>
      <c r="F75" s="98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1"/>
    </row>
    <row r="76" spans="1:19" ht="15.75" hidden="1" thickBot="1" x14ac:dyDescent="0.3">
      <c r="A76" s="119"/>
      <c r="B76" s="98"/>
      <c r="C76" s="98"/>
      <c r="D76" s="98"/>
      <c r="E76" s="98"/>
      <c r="F76" s="98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1"/>
    </row>
    <row r="77" spans="1:19" ht="15.75" hidden="1" thickBot="1" x14ac:dyDescent="0.3">
      <c r="A77" s="119"/>
      <c r="B77" s="98"/>
      <c r="C77" s="98"/>
      <c r="D77" s="98"/>
      <c r="E77" s="98"/>
      <c r="F77" s="98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1"/>
    </row>
    <row r="78" spans="1:19" ht="15.75" hidden="1" thickBot="1" x14ac:dyDescent="0.3">
      <c r="A78" s="97"/>
      <c r="B78" s="98"/>
      <c r="C78" s="98"/>
      <c r="D78" s="98"/>
      <c r="E78" s="98"/>
      <c r="F78" s="98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1"/>
    </row>
    <row r="79" spans="1:19" ht="24" customHeight="1" thickBot="1" x14ac:dyDescent="0.3">
      <c r="A79" s="290" t="s">
        <v>177</v>
      </c>
      <c r="B79" s="81"/>
      <c r="C79" s="81"/>
      <c r="D79" s="81"/>
      <c r="E79" s="81"/>
      <c r="F79" s="103"/>
      <c r="G79" s="104">
        <f t="shared" ref="G79:Q79" si="2">G69+G70+G71+G75+G76+G77+G78</f>
        <v>275</v>
      </c>
      <c r="H79" s="104">
        <f t="shared" si="2"/>
        <v>4.72</v>
      </c>
      <c r="I79" s="104">
        <f t="shared" si="2"/>
        <v>14.5</v>
      </c>
      <c r="J79" s="104">
        <f t="shared" si="2"/>
        <v>58.949999999999996</v>
      </c>
      <c r="K79" s="104">
        <f t="shared" si="2"/>
        <v>385.07</v>
      </c>
      <c r="L79" s="104">
        <f t="shared" si="2"/>
        <v>6.0000000000000005E-2</v>
      </c>
      <c r="M79" s="104">
        <f t="shared" si="2"/>
        <v>4.8</v>
      </c>
      <c r="N79" s="104">
        <f t="shared" si="2"/>
        <v>97.149999999999991</v>
      </c>
      <c r="O79" s="104">
        <f t="shared" si="2"/>
        <v>0.87</v>
      </c>
      <c r="P79" s="104">
        <f t="shared" si="2"/>
        <v>38.090000000000003</v>
      </c>
      <c r="Q79" s="104">
        <f t="shared" si="2"/>
        <v>73.94</v>
      </c>
      <c r="R79" s="104">
        <f>R69+R70+R75+R71+R76+R77+R78</f>
        <v>18.64</v>
      </c>
      <c r="S79" s="105">
        <f>S69+S70+S71+S75+S76+S77+S78</f>
        <v>1.4</v>
      </c>
    </row>
    <row r="80" spans="1:19" ht="27.75" customHeight="1" thickBot="1" x14ac:dyDescent="0.3">
      <c r="A80" s="338" t="s">
        <v>174</v>
      </c>
      <c r="B80" s="339"/>
      <c r="C80" s="339"/>
      <c r="D80" s="339"/>
      <c r="E80" s="339"/>
      <c r="F80" s="339"/>
      <c r="G80" s="379">
        <f t="shared" ref="G80:S80" si="3">G22+G53+G79</f>
        <v>1535</v>
      </c>
      <c r="H80" s="385">
        <f t="shared" si="3"/>
        <v>37.44</v>
      </c>
      <c r="I80" s="379">
        <f t="shared" si="3"/>
        <v>53.690000000000005</v>
      </c>
      <c r="J80" s="379">
        <f t="shared" si="3"/>
        <v>223.45</v>
      </c>
      <c r="K80" s="379">
        <f t="shared" si="3"/>
        <v>1550.3799999999999</v>
      </c>
      <c r="L80" s="398">
        <f t="shared" si="3"/>
        <v>0.55600000000000005</v>
      </c>
      <c r="M80" s="379">
        <f t="shared" si="3"/>
        <v>37.68</v>
      </c>
      <c r="N80" s="379">
        <f t="shared" si="3"/>
        <v>194.51400000000001</v>
      </c>
      <c r="O80" s="379">
        <f t="shared" si="3"/>
        <v>7.3500000000000005</v>
      </c>
      <c r="P80" s="379">
        <f t="shared" si="3"/>
        <v>308.87</v>
      </c>
      <c r="Q80" s="379">
        <f t="shared" si="3"/>
        <v>553.56999999999994</v>
      </c>
      <c r="R80" s="379">
        <f t="shared" si="3"/>
        <v>167.32999999999998</v>
      </c>
      <c r="S80" s="380">
        <f t="shared" si="3"/>
        <v>11.510000000000002</v>
      </c>
    </row>
    <row r="81" spans="1:18" x14ac:dyDescent="0.25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</row>
  </sheetData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topLeftCell="A13" workbookViewId="0">
      <selection activeCell="G66" sqref="G66"/>
    </sheetView>
  </sheetViews>
  <sheetFormatPr defaultRowHeight="15" x14ac:dyDescent="0.25"/>
  <cols>
    <col min="1" max="1" width="6.85546875" style="3" customWidth="1"/>
    <col min="2" max="3" width="9.140625" style="3"/>
    <col min="4" max="4" width="10.140625" style="3" customWidth="1"/>
    <col min="5" max="5" width="12.140625" style="3" customWidth="1"/>
    <col min="6" max="6" width="0.5703125" style="3" hidden="1" customWidth="1"/>
    <col min="7" max="7" width="8.42578125" style="3" customWidth="1"/>
    <col min="8" max="9" width="7" style="3" customWidth="1"/>
    <col min="10" max="10" width="7.28515625" style="3" customWidth="1"/>
    <col min="11" max="11" width="8" style="3" customWidth="1"/>
    <col min="12" max="12" width="7.28515625" style="3" customWidth="1"/>
    <col min="13" max="14" width="7.140625" style="3" customWidth="1"/>
    <col min="15" max="15" width="6.85546875" style="3" customWidth="1"/>
    <col min="16" max="16" width="7.7109375" style="3" customWidth="1"/>
    <col min="17" max="17" width="7.140625" style="3" customWidth="1"/>
    <col min="18" max="18" width="7.28515625" style="3" customWidth="1"/>
    <col min="19" max="19" width="7" style="3" customWidth="1"/>
    <col min="20" max="16384" width="9.140625" style="3"/>
  </cols>
  <sheetData>
    <row r="1" spans="1:19" ht="9.75" hidden="1" customHeight="1" thickBot="1" x14ac:dyDescent="0.3">
      <c r="G1" s="35"/>
    </row>
    <row r="2" spans="1:19" ht="16.5" hidden="1" customHeight="1" x14ac:dyDescent="0.25">
      <c r="E2" s="34"/>
    </row>
    <row r="3" spans="1:19" ht="0.75" hidden="1" customHeight="1" x14ac:dyDescent="0.2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30" customHeight="1" thickBot="1" x14ac:dyDescent="0.3">
      <c r="A4" s="327" t="s">
        <v>0</v>
      </c>
      <c r="B4" s="52"/>
      <c r="C4" s="52"/>
      <c r="D4" s="326" t="s">
        <v>69</v>
      </c>
      <c r="E4" s="52"/>
      <c r="F4" s="328"/>
      <c r="G4" s="328"/>
      <c r="H4" s="329"/>
      <c r="I4" s="329"/>
      <c r="J4" s="328"/>
      <c r="K4" s="328"/>
      <c r="L4" s="328"/>
      <c r="M4" s="328"/>
      <c r="N4" s="328"/>
      <c r="O4" s="328"/>
      <c r="P4" s="328"/>
      <c r="Q4" s="328"/>
      <c r="R4" s="328"/>
      <c r="S4" s="330"/>
    </row>
    <row r="5" spans="1:19" ht="12.75" hidden="1" customHeight="1" x14ac:dyDescent="0.25">
      <c r="A5" s="31" t="s">
        <v>2</v>
      </c>
      <c r="B5" s="12"/>
      <c r="C5" s="13" t="s">
        <v>3</v>
      </c>
      <c r="D5" s="13"/>
      <c r="E5" s="13"/>
      <c r="F5" s="7" t="s">
        <v>4</v>
      </c>
      <c r="G5" s="16" t="s">
        <v>5</v>
      </c>
      <c r="H5" s="33" t="s">
        <v>78</v>
      </c>
      <c r="I5" s="18"/>
      <c r="J5" s="19"/>
      <c r="K5" s="20" t="s">
        <v>6</v>
      </c>
      <c r="L5" s="32" t="s">
        <v>77</v>
      </c>
      <c r="M5" s="21"/>
      <c r="N5" s="22"/>
      <c r="O5" s="23"/>
      <c r="P5" s="33" t="s">
        <v>76</v>
      </c>
      <c r="Q5" s="21"/>
      <c r="R5" s="22"/>
      <c r="S5" s="24"/>
    </row>
    <row r="6" spans="1:19" ht="12" hidden="1" customHeight="1" x14ac:dyDescent="0.25">
      <c r="A6" s="11" t="s">
        <v>66</v>
      </c>
      <c r="B6" s="14" t="s">
        <v>79</v>
      </c>
      <c r="C6" s="15"/>
      <c r="D6" s="15"/>
      <c r="E6" s="15"/>
      <c r="F6" s="8" t="s">
        <v>7</v>
      </c>
      <c r="G6" s="17" t="s">
        <v>65</v>
      </c>
      <c r="H6" s="25" t="s">
        <v>8</v>
      </c>
      <c r="I6" s="26" t="s">
        <v>9</v>
      </c>
      <c r="J6" s="27" t="s">
        <v>10</v>
      </c>
      <c r="K6" s="28" t="s">
        <v>11</v>
      </c>
      <c r="L6" s="25" t="s">
        <v>12</v>
      </c>
      <c r="M6" s="26" t="s">
        <v>13</v>
      </c>
      <c r="N6" s="26" t="s">
        <v>14</v>
      </c>
      <c r="O6" s="26" t="s">
        <v>15</v>
      </c>
      <c r="P6" s="26" t="s">
        <v>16</v>
      </c>
      <c r="Q6" s="26" t="s">
        <v>17</v>
      </c>
      <c r="R6" s="26" t="s">
        <v>18</v>
      </c>
      <c r="S6" s="29" t="s">
        <v>19</v>
      </c>
    </row>
    <row r="7" spans="1:19" ht="18.75" customHeight="1" thickBot="1" x14ac:dyDescent="0.3">
      <c r="A7" s="137">
        <v>1</v>
      </c>
      <c r="B7" s="72"/>
      <c r="C7" s="73">
        <v>2</v>
      </c>
      <c r="D7" s="73"/>
      <c r="E7" s="74"/>
      <c r="F7" s="73"/>
      <c r="G7" s="75">
        <v>3</v>
      </c>
      <c r="H7" s="76">
        <v>4</v>
      </c>
      <c r="I7" s="76">
        <v>5</v>
      </c>
      <c r="J7" s="76">
        <v>6</v>
      </c>
      <c r="K7" s="77">
        <v>7</v>
      </c>
      <c r="L7" s="76">
        <v>8</v>
      </c>
      <c r="M7" s="76">
        <v>9</v>
      </c>
      <c r="N7" s="76">
        <v>10</v>
      </c>
      <c r="O7" s="76">
        <v>11</v>
      </c>
      <c r="P7" s="76">
        <v>12</v>
      </c>
      <c r="Q7" s="76">
        <v>13</v>
      </c>
      <c r="R7" s="76">
        <v>14</v>
      </c>
      <c r="S7" s="78">
        <v>15</v>
      </c>
    </row>
    <row r="8" spans="1:19" ht="25.5" customHeight="1" thickBot="1" x14ac:dyDescent="0.3">
      <c r="A8" s="48"/>
      <c r="B8" s="38"/>
      <c r="C8" s="38"/>
      <c r="D8" s="38"/>
      <c r="E8" s="38"/>
      <c r="F8" s="37"/>
      <c r="G8" s="259" t="s">
        <v>180</v>
      </c>
      <c r="H8" s="45"/>
      <c r="I8" s="49"/>
      <c r="J8" s="49"/>
      <c r="K8" s="37"/>
      <c r="L8" s="37"/>
      <c r="M8" s="46"/>
      <c r="N8" s="46"/>
      <c r="O8" s="46"/>
      <c r="P8" s="46"/>
      <c r="Q8" s="46"/>
      <c r="R8" s="46"/>
      <c r="S8" s="47"/>
    </row>
    <row r="9" spans="1:19" ht="17.25" customHeight="1" x14ac:dyDescent="0.25">
      <c r="A9" s="86" t="s">
        <v>146</v>
      </c>
      <c r="B9" s="271" t="s">
        <v>109</v>
      </c>
      <c r="C9" s="271"/>
      <c r="D9" s="401" t="s">
        <v>82</v>
      </c>
      <c r="E9" s="89"/>
      <c r="F9" s="87"/>
      <c r="G9" s="89">
        <v>15</v>
      </c>
      <c r="H9" s="89">
        <v>4.5</v>
      </c>
      <c r="I9" s="89">
        <v>6.75</v>
      </c>
      <c r="J9" s="89">
        <v>0</v>
      </c>
      <c r="K9" s="89">
        <v>78.75</v>
      </c>
      <c r="L9" s="89">
        <v>0.01</v>
      </c>
      <c r="M9" s="89">
        <v>0</v>
      </c>
      <c r="N9" s="89">
        <v>0</v>
      </c>
      <c r="O9" s="89">
        <v>0.06</v>
      </c>
      <c r="P9" s="89">
        <v>3.45</v>
      </c>
      <c r="Q9" s="89">
        <v>31.35</v>
      </c>
      <c r="R9" s="89">
        <v>3.15</v>
      </c>
      <c r="S9" s="224">
        <v>0.52</v>
      </c>
    </row>
    <row r="10" spans="1:19" ht="16.5" customHeight="1" x14ac:dyDescent="0.25">
      <c r="A10" s="92" t="s">
        <v>202</v>
      </c>
      <c r="B10" s="273" t="s">
        <v>203</v>
      </c>
      <c r="C10" s="273"/>
      <c r="D10" s="273"/>
      <c r="E10" s="112"/>
      <c r="F10" s="93"/>
      <c r="G10" s="112">
        <v>150</v>
      </c>
      <c r="H10" s="112">
        <v>7.64</v>
      </c>
      <c r="I10" s="112">
        <v>8.1300000000000008</v>
      </c>
      <c r="J10" s="112">
        <v>30.22</v>
      </c>
      <c r="K10" s="112">
        <v>224.6</v>
      </c>
      <c r="L10" s="112">
        <v>0.14000000000000001</v>
      </c>
      <c r="M10" s="112">
        <v>0.88</v>
      </c>
      <c r="N10" s="112">
        <v>59.27</v>
      </c>
      <c r="O10" s="112">
        <v>0</v>
      </c>
      <c r="P10" s="112">
        <v>115.83</v>
      </c>
      <c r="Q10" s="112">
        <v>188.27</v>
      </c>
      <c r="R10" s="112">
        <v>63.44</v>
      </c>
      <c r="S10" s="113">
        <v>2.0099999999999998</v>
      </c>
    </row>
    <row r="11" spans="1:19" ht="16.5" customHeight="1" x14ac:dyDescent="0.25">
      <c r="A11" s="92" t="s">
        <v>279</v>
      </c>
      <c r="B11" s="273" t="s">
        <v>280</v>
      </c>
      <c r="C11" s="273"/>
      <c r="D11" s="273"/>
      <c r="E11" s="93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t="3.75" hidden="1" customHeight="1" x14ac:dyDescent="0.25">
      <c r="A12" s="92"/>
      <c r="B12" s="273"/>
      <c r="C12" s="273"/>
      <c r="D12" s="273"/>
      <c r="E12" s="93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5" customHeight="1" x14ac:dyDescent="0.25">
      <c r="A13" s="92" t="s">
        <v>281</v>
      </c>
      <c r="B13" s="273" t="s">
        <v>282</v>
      </c>
      <c r="C13" s="273"/>
      <c r="D13" s="273"/>
      <c r="E13" s="93"/>
      <c r="F13" s="93"/>
      <c r="G13" s="112">
        <v>20</v>
      </c>
      <c r="H13" s="112">
        <v>1.36</v>
      </c>
      <c r="I13" s="112">
        <v>0.26</v>
      </c>
      <c r="J13" s="112">
        <v>7.96</v>
      </c>
      <c r="K13" s="112">
        <v>39.6</v>
      </c>
      <c r="L13" s="112">
        <v>3.5999999999999997E-2</v>
      </c>
      <c r="M13" s="112">
        <v>0</v>
      </c>
      <c r="N13" s="112">
        <v>0</v>
      </c>
      <c r="O13" s="112">
        <v>0.28000000000000003</v>
      </c>
      <c r="P13" s="112">
        <v>9.4</v>
      </c>
      <c r="Q13" s="112">
        <v>31.4</v>
      </c>
      <c r="R13" s="112">
        <v>9.4</v>
      </c>
      <c r="S13" s="113">
        <v>0.78</v>
      </c>
    </row>
    <row r="14" spans="1:19" hidden="1" x14ac:dyDescent="0.25">
      <c r="A14" s="92"/>
      <c r="B14" s="273" t="s">
        <v>24</v>
      </c>
      <c r="C14" s="273"/>
      <c r="D14" s="273"/>
      <c r="E14" s="93"/>
      <c r="F14" s="93"/>
      <c r="G14" s="112">
        <v>30</v>
      </c>
      <c r="H14" s="112" t="s">
        <v>25</v>
      </c>
      <c r="I14" s="112" t="s">
        <v>26</v>
      </c>
      <c r="J14" s="112" t="s">
        <v>27</v>
      </c>
      <c r="K14" s="112" t="s">
        <v>28</v>
      </c>
      <c r="L14" s="112" t="s">
        <v>29</v>
      </c>
      <c r="M14" s="112"/>
      <c r="N14" s="112"/>
      <c r="O14" s="112"/>
      <c r="P14" s="112" t="s">
        <v>30</v>
      </c>
      <c r="Q14" s="112" t="s">
        <v>31</v>
      </c>
      <c r="R14" s="112" t="s">
        <v>32</v>
      </c>
      <c r="S14" s="113" t="s">
        <v>33</v>
      </c>
    </row>
    <row r="15" spans="1:19" hidden="1" x14ac:dyDescent="0.25">
      <c r="A15" s="92"/>
      <c r="B15" s="273" t="s">
        <v>34</v>
      </c>
      <c r="C15" s="273"/>
      <c r="D15" s="273"/>
      <c r="E15" s="93"/>
      <c r="F15" s="93"/>
      <c r="G15" s="112">
        <v>30</v>
      </c>
      <c r="H15" s="112" t="s">
        <v>35</v>
      </c>
      <c r="I15" s="112" t="s">
        <v>36</v>
      </c>
      <c r="J15" s="112" t="s">
        <v>37</v>
      </c>
      <c r="K15" s="112" t="s">
        <v>38</v>
      </c>
      <c r="L15" s="112" t="s">
        <v>39</v>
      </c>
      <c r="M15" s="112"/>
      <c r="N15" s="112"/>
      <c r="O15" s="112"/>
      <c r="P15" s="112" t="s">
        <v>40</v>
      </c>
      <c r="Q15" s="112" t="s">
        <v>41</v>
      </c>
      <c r="R15" s="112" t="s">
        <v>22</v>
      </c>
      <c r="S15" s="113" t="s">
        <v>42</v>
      </c>
    </row>
    <row r="16" spans="1:19" hidden="1" x14ac:dyDescent="0.25">
      <c r="A16" s="92">
        <v>771</v>
      </c>
      <c r="B16" s="273" t="s">
        <v>43</v>
      </c>
      <c r="C16" s="273"/>
      <c r="D16" s="273"/>
      <c r="E16" s="93"/>
      <c r="F16" s="93"/>
      <c r="G16" s="112">
        <v>50</v>
      </c>
      <c r="H16" s="112">
        <v>5.2</v>
      </c>
      <c r="I16" s="112" t="s">
        <v>25</v>
      </c>
      <c r="J16" s="112" t="s">
        <v>45</v>
      </c>
      <c r="K16" s="112" t="s">
        <v>46</v>
      </c>
      <c r="L16" s="112" t="s">
        <v>47</v>
      </c>
      <c r="M16" s="112" t="s">
        <v>48</v>
      </c>
      <c r="N16" s="112"/>
      <c r="O16" s="112" t="s">
        <v>49</v>
      </c>
      <c r="P16" s="112" t="s">
        <v>50</v>
      </c>
      <c r="Q16" s="112" t="s">
        <v>51</v>
      </c>
      <c r="R16" s="112" t="s">
        <v>52</v>
      </c>
      <c r="S16" s="113" t="s">
        <v>53</v>
      </c>
    </row>
    <row r="17" spans="1:19" hidden="1" x14ac:dyDescent="0.25">
      <c r="A17" s="92"/>
      <c r="B17" s="273"/>
      <c r="C17" s="273"/>
      <c r="D17" s="273"/>
      <c r="E17" s="93"/>
      <c r="F17" s="93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</row>
    <row r="18" spans="1:19" ht="16.5" customHeight="1" x14ac:dyDescent="0.25">
      <c r="A18" s="92" t="s">
        <v>124</v>
      </c>
      <c r="B18" s="273" t="s">
        <v>125</v>
      </c>
      <c r="C18" s="273"/>
      <c r="D18" s="273"/>
      <c r="E18" s="93"/>
      <c r="F18" s="93"/>
      <c r="G18" s="112">
        <v>200</v>
      </c>
      <c r="H18" s="112">
        <v>1.4</v>
      </c>
      <c r="I18" s="112">
        <v>1.6</v>
      </c>
      <c r="J18" s="112">
        <v>17.350000000000001</v>
      </c>
      <c r="K18" s="112">
        <v>89.32</v>
      </c>
      <c r="L18" s="112">
        <v>0.02</v>
      </c>
      <c r="M18" s="112">
        <v>0.65</v>
      </c>
      <c r="N18" s="112">
        <v>0.01</v>
      </c>
      <c r="O18" s="112">
        <v>0.05</v>
      </c>
      <c r="P18" s="112">
        <v>63.39</v>
      </c>
      <c r="Q18" s="112">
        <v>48.96</v>
      </c>
      <c r="R18" s="112">
        <v>11</v>
      </c>
      <c r="S18" s="113">
        <v>0.2</v>
      </c>
    </row>
    <row r="19" spans="1:19" ht="18" customHeight="1" thickBot="1" x14ac:dyDescent="0.3">
      <c r="A19" s="92" t="s">
        <v>204</v>
      </c>
      <c r="B19" s="273" t="s">
        <v>205</v>
      </c>
      <c r="C19" s="273"/>
      <c r="D19" s="273"/>
      <c r="E19" s="93"/>
      <c r="F19" s="93"/>
      <c r="G19" s="112">
        <v>100</v>
      </c>
      <c r="H19" s="112">
        <v>0.4</v>
      </c>
      <c r="I19" s="112">
        <v>0.4</v>
      </c>
      <c r="J19" s="112">
        <v>9.8000000000000007</v>
      </c>
      <c r="K19" s="112">
        <v>44</v>
      </c>
      <c r="L19" s="112">
        <v>0.03</v>
      </c>
      <c r="M19" s="112">
        <v>7</v>
      </c>
      <c r="N19" s="112">
        <v>0</v>
      </c>
      <c r="O19" s="112">
        <v>2</v>
      </c>
      <c r="P19" s="112">
        <v>16.100000000000001</v>
      </c>
      <c r="Q19" s="112">
        <v>11</v>
      </c>
      <c r="R19" s="112">
        <v>9</v>
      </c>
      <c r="S19" s="113">
        <v>2.21</v>
      </c>
    </row>
    <row r="20" spans="1:19" ht="0.75" hidden="1" customHeight="1" x14ac:dyDescent="0.25">
      <c r="A20" s="97"/>
      <c r="B20" s="275"/>
      <c r="C20" s="275"/>
      <c r="D20" s="275"/>
      <c r="E20" s="98"/>
      <c r="F20" s="98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</row>
    <row r="21" spans="1:19" ht="23.25" customHeight="1" thickBot="1" x14ac:dyDescent="0.3">
      <c r="A21" s="290" t="s">
        <v>175</v>
      </c>
      <c r="B21" s="279"/>
      <c r="C21" s="279"/>
      <c r="D21" s="279"/>
      <c r="E21" s="81"/>
      <c r="F21" s="103"/>
      <c r="G21" s="104">
        <f t="shared" ref="G21:R21" si="0">G9+G10+G11+G13+G18+G19</f>
        <v>505</v>
      </c>
      <c r="H21" s="104">
        <f t="shared" si="0"/>
        <v>16.819999999999997</v>
      </c>
      <c r="I21" s="104">
        <f t="shared" si="0"/>
        <v>17.3</v>
      </c>
      <c r="J21" s="104">
        <f t="shared" si="0"/>
        <v>75.17</v>
      </c>
      <c r="K21" s="104">
        <f t="shared" si="0"/>
        <v>523.07000000000005</v>
      </c>
      <c r="L21" s="104">
        <f t="shared" si="0"/>
        <v>0.25600000000000001</v>
      </c>
      <c r="M21" s="104">
        <f t="shared" si="0"/>
        <v>8.5299999999999994</v>
      </c>
      <c r="N21" s="104">
        <f t="shared" si="0"/>
        <v>59.28</v>
      </c>
      <c r="O21" s="104">
        <f t="shared" si="0"/>
        <v>2.6100000000000003</v>
      </c>
      <c r="P21" s="104">
        <f t="shared" si="0"/>
        <v>212.17</v>
      </c>
      <c r="Q21" s="104">
        <f t="shared" si="0"/>
        <v>323.97999999999996</v>
      </c>
      <c r="R21" s="104">
        <f t="shared" si="0"/>
        <v>98.79</v>
      </c>
      <c r="S21" s="105">
        <f>S9+S10+S11+S13+S18:T18+S19</f>
        <v>5.94</v>
      </c>
    </row>
    <row r="22" spans="1:19" ht="17.25" customHeight="1" x14ac:dyDescent="0.25">
      <c r="A22" s="316"/>
      <c r="B22" s="320"/>
      <c r="C22" s="320"/>
      <c r="D22" s="320"/>
      <c r="E22" s="318"/>
      <c r="F22" s="317"/>
      <c r="G22" s="238"/>
      <c r="H22" s="318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319"/>
    </row>
    <row r="23" spans="1:19" ht="0.75" customHeight="1" x14ac:dyDescent="0.25">
      <c r="A23" s="175"/>
      <c r="B23" s="277"/>
      <c r="C23" s="277"/>
      <c r="D23" s="278"/>
      <c r="E23" s="223"/>
      <c r="F23" s="132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</row>
    <row r="24" spans="1:19" ht="12.75" hidden="1" customHeight="1" x14ac:dyDescent="0.25">
      <c r="A24" s="175"/>
      <c r="B24" s="277"/>
      <c r="C24" s="277"/>
      <c r="D24" s="277"/>
      <c r="E24" s="223"/>
      <c r="F24" s="132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</row>
    <row r="25" spans="1:19" ht="12.75" hidden="1" customHeight="1" x14ac:dyDescent="0.25">
      <c r="A25" s="175"/>
      <c r="B25" s="277"/>
      <c r="C25" s="277"/>
      <c r="D25" s="277"/>
      <c r="E25" s="132"/>
      <c r="F25" s="132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</row>
    <row r="26" spans="1:19" ht="12.75" hidden="1" customHeight="1" x14ac:dyDescent="0.25">
      <c r="A26" s="175"/>
      <c r="B26" s="277"/>
      <c r="C26" s="277"/>
      <c r="D26" s="277"/>
      <c r="E26" s="132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</row>
    <row r="27" spans="1:19" hidden="1" x14ac:dyDescent="0.25">
      <c r="A27" s="175"/>
      <c r="B27" s="277"/>
      <c r="C27" s="277"/>
      <c r="D27" s="277"/>
      <c r="E27" s="132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</row>
    <row r="28" spans="1:19" hidden="1" x14ac:dyDescent="0.25">
      <c r="A28" s="175"/>
      <c r="B28" s="277"/>
      <c r="C28" s="277"/>
      <c r="D28" s="277"/>
      <c r="E28" s="132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</row>
    <row r="29" spans="1:19" ht="12.75" hidden="1" customHeight="1" x14ac:dyDescent="0.25">
      <c r="A29" s="175"/>
      <c r="B29" s="277"/>
      <c r="C29" s="277"/>
      <c r="D29" s="277"/>
      <c r="E29" s="132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</row>
    <row r="30" spans="1:19" ht="13.5" hidden="1" customHeight="1" x14ac:dyDescent="0.25">
      <c r="A30" s="175"/>
      <c r="B30" s="277"/>
      <c r="C30" s="277"/>
      <c r="D30" s="277"/>
      <c r="E30" s="132"/>
      <c r="F30" s="132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</row>
    <row r="31" spans="1:19" ht="0.75" hidden="1" customHeight="1" x14ac:dyDescent="0.25">
      <c r="A31" s="176"/>
      <c r="B31" s="277"/>
      <c r="C31" s="277"/>
      <c r="D31" s="277"/>
      <c r="E31" s="132"/>
      <c r="F31" s="132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</row>
    <row r="32" spans="1:19" hidden="1" x14ac:dyDescent="0.25">
      <c r="A32" s="176"/>
      <c r="B32" s="277"/>
      <c r="C32" s="277"/>
      <c r="D32" s="277"/>
      <c r="E32" s="132"/>
      <c r="F32" s="132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</row>
    <row r="33" spans="1:19" ht="12.75" hidden="1" customHeight="1" x14ac:dyDescent="0.25">
      <c r="A33" s="176"/>
      <c r="B33" s="277"/>
      <c r="C33" s="277"/>
      <c r="D33" s="277"/>
      <c r="E33" s="132"/>
      <c r="F33" s="132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</row>
    <row r="34" spans="1:19" hidden="1" x14ac:dyDescent="0.25">
      <c r="A34" s="176"/>
      <c r="B34" s="277"/>
      <c r="C34" s="277"/>
      <c r="D34" s="277"/>
      <c r="E34" s="132"/>
      <c r="F34" s="132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</row>
    <row r="35" spans="1:19" hidden="1" x14ac:dyDescent="0.25">
      <c r="A35" s="176"/>
      <c r="B35" s="277"/>
      <c r="C35" s="277"/>
      <c r="D35" s="277"/>
      <c r="E35" s="132"/>
      <c r="F35" s="132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</row>
    <row r="36" spans="1:19" hidden="1" x14ac:dyDescent="0.25">
      <c r="A36" s="176"/>
      <c r="B36" s="277"/>
      <c r="C36" s="277"/>
      <c r="D36" s="277"/>
      <c r="E36" s="132"/>
      <c r="F36" s="132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</row>
    <row r="37" spans="1:19" ht="0.75" hidden="1" customHeight="1" x14ac:dyDescent="0.25">
      <c r="A37" s="176"/>
      <c r="B37" s="277"/>
      <c r="C37" s="277"/>
      <c r="D37" s="277"/>
      <c r="E37" s="132"/>
      <c r="F37" s="132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</row>
    <row r="38" spans="1:19" ht="15" hidden="1" customHeight="1" x14ac:dyDescent="0.25">
      <c r="A38" s="176"/>
      <c r="B38" s="277"/>
      <c r="C38" s="277"/>
      <c r="D38" s="277"/>
      <c r="E38" s="132"/>
      <c r="F38" s="132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</row>
    <row r="39" spans="1:19" ht="16.5" customHeight="1" thickBot="1" x14ac:dyDescent="0.3">
      <c r="A39" s="55"/>
      <c r="B39" s="321"/>
      <c r="C39" s="321"/>
      <c r="D39" s="321"/>
      <c r="E39" s="39"/>
      <c r="F39" s="39"/>
      <c r="G39" s="260" t="s">
        <v>181</v>
      </c>
      <c r="H39" s="39"/>
      <c r="I39" s="39"/>
      <c r="J39" s="40"/>
      <c r="K39" s="40"/>
      <c r="L39" s="40"/>
      <c r="M39" s="40"/>
      <c r="N39" s="40"/>
      <c r="O39" s="40"/>
      <c r="P39" s="40"/>
      <c r="Q39" s="40"/>
      <c r="R39" s="40"/>
      <c r="S39" s="41" t="s">
        <v>80</v>
      </c>
    </row>
    <row r="40" spans="1:19" hidden="1" x14ac:dyDescent="0.25">
      <c r="A40" s="56"/>
      <c r="B40" s="322"/>
      <c r="C40" s="322"/>
      <c r="D40" s="322"/>
      <c r="E40" s="36"/>
      <c r="F40" s="36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</row>
    <row r="41" spans="1:19" ht="18.75" customHeight="1" x14ac:dyDescent="0.25">
      <c r="A41" s="92" t="s">
        <v>155</v>
      </c>
      <c r="B41" s="273" t="s">
        <v>115</v>
      </c>
      <c r="C41" s="273"/>
      <c r="D41" s="273"/>
      <c r="E41" s="95"/>
      <c r="F41" s="93"/>
      <c r="G41" s="112">
        <v>200</v>
      </c>
      <c r="H41" s="112">
        <v>1.52</v>
      </c>
      <c r="I41" s="112">
        <v>5.33</v>
      </c>
      <c r="J41" s="112">
        <v>8.65</v>
      </c>
      <c r="K41" s="112">
        <v>88.89</v>
      </c>
      <c r="L41" s="112">
        <v>0.04</v>
      </c>
      <c r="M41" s="112">
        <v>1</v>
      </c>
      <c r="N41" s="112">
        <v>0.23</v>
      </c>
      <c r="O41" s="112">
        <v>0.56000000000000005</v>
      </c>
      <c r="P41" s="112">
        <v>23.6</v>
      </c>
      <c r="Q41" s="112">
        <v>125.45</v>
      </c>
      <c r="R41" s="112">
        <v>18.88</v>
      </c>
      <c r="S41" s="113">
        <v>1.31</v>
      </c>
    </row>
    <row r="42" spans="1:19" ht="17.25" customHeight="1" x14ac:dyDescent="0.25">
      <c r="A42" s="92" t="s">
        <v>129</v>
      </c>
      <c r="B42" s="273" t="s">
        <v>144</v>
      </c>
      <c r="C42" s="273"/>
      <c r="D42" s="273"/>
      <c r="E42" s="95"/>
      <c r="F42" s="93"/>
      <c r="G42" s="112">
        <v>100</v>
      </c>
      <c r="H42" s="112">
        <v>9.16</v>
      </c>
      <c r="I42" s="112">
        <v>13.53</v>
      </c>
      <c r="J42" s="112">
        <v>9.44</v>
      </c>
      <c r="K42" s="112">
        <v>196.14</v>
      </c>
      <c r="L42" s="112">
        <v>7.0000000000000007E-2</v>
      </c>
      <c r="M42" s="112">
        <v>1.5</v>
      </c>
      <c r="N42" s="112">
        <v>0.11</v>
      </c>
      <c r="O42" s="112">
        <v>0.63</v>
      </c>
      <c r="P42" s="112">
        <v>59.29</v>
      </c>
      <c r="Q42" s="112">
        <v>143.97999999999999</v>
      </c>
      <c r="R42" s="112">
        <v>21.23</v>
      </c>
      <c r="S42" s="113">
        <v>1.63</v>
      </c>
    </row>
    <row r="43" spans="1:19" ht="16.5" customHeight="1" x14ac:dyDescent="0.25">
      <c r="A43" s="92" t="s">
        <v>221</v>
      </c>
      <c r="B43" s="273" t="s">
        <v>222</v>
      </c>
      <c r="C43" s="273"/>
      <c r="D43" s="273"/>
      <c r="E43" s="93"/>
      <c r="F43" s="93"/>
      <c r="G43" s="112">
        <v>150</v>
      </c>
      <c r="H43" s="112">
        <v>3.2</v>
      </c>
      <c r="I43" s="112">
        <v>6.06</v>
      </c>
      <c r="J43" s="112">
        <v>23.3</v>
      </c>
      <c r="K43" s="112">
        <v>160.46</v>
      </c>
      <c r="L43" s="112">
        <v>1.35</v>
      </c>
      <c r="M43" s="112">
        <v>5.39</v>
      </c>
      <c r="N43" s="112">
        <v>4.4999999999999998E-2</v>
      </c>
      <c r="O43" s="112">
        <v>0.18</v>
      </c>
      <c r="P43" s="112">
        <v>39.96</v>
      </c>
      <c r="Q43" s="112">
        <v>88.05</v>
      </c>
      <c r="R43" s="112">
        <v>27.83</v>
      </c>
      <c r="S43" s="113">
        <v>1.01</v>
      </c>
    </row>
    <row r="44" spans="1:19" ht="18.75" customHeight="1" x14ac:dyDescent="0.25">
      <c r="A44" s="92" t="s">
        <v>104</v>
      </c>
      <c r="B44" s="273" t="s">
        <v>258</v>
      </c>
      <c r="C44" s="273"/>
      <c r="D44" s="273"/>
      <c r="E44" s="93" t="s">
        <v>260</v>
      </c>
      <c r="F44" s="93"/>
      <c r="G44" s="112">
        <v>60</v>
      </c>
      <c r="H44" s="112">
        <v>0.68</v>
      </c>
      <c r="I44" s="112">
        <v>2.2599999999999998</v>
      </c>
      <c r="J44" s="112">
        <v>3.74</v>
      </c>
      <c r="K44" s="112">
        <v>39.840000000000003</v>
      </c>
      <c r="L44" s="112">
        <v>1.7999999999999999E-2</v>
      </c>
      <c r="M44" s="112">
        <v>14.98</v>
      </c>
      <c r="N44" s="112">
        <v>1.7999999999999999E-2</v>
      </c>
      <c r="O44" s="112">
        <v>9.6000000000000002E-2</v>
      </c>
      <c r="P44" s="112">
        <v>32.68</v>
      </c>
      <c r="Q44" s="112">
        <v>21.54</v>
      </c>
      <c r="R44" s="112">
        <v>10.68</v>
      </c>
      <c r="S44" s="113">
        <v>0.39</v>
      </c>
    </row>
    <row r="45" spans="1:19" ht="18" customHeight="1" x14ac:dyDescent="0.25">
      <c r="A45" s="92" t="s">
        <v>126</v>
      </c>
      <c r="B45" s="273" t="s">
        <v>75</v>
      </c>
      <c r="C45" s="273"/>
      <c r="D45" s="273"/>
      <c r="E45" s="273"/>
      <c r="F45" s="93"/>
      <c r="G45" s="112">
        <v>200</v>
      </c>
      <c r="H45" s="112">
        <v>0.56000000000000005</v>
      </c>
      <c r="I45" s="112">
        <v>0</v>
      </c>
      <c r="J45" s="112">
        <v>27.89</v>
      </c>
      <c r="K45" s="112">
        <v>113.79</v>
      </c>
      <c r="L45" s="112">
        <v>0.03</v>
      </c>
      <c r="M45" s="112">
        <v>1.22</v>
      </c>
      <c r="N45" s="112">
        <v>0.18</v>
      </c>
      <c r="O45" s="112">
        <v>1.68</v>
      </c>
      <c r="P45" s="112">
        <v>49.5</v>
      </c>
      <c r="Q45" s="112">
        <v>44.53</v>
      </c>
      <c r="R45" s="112">
        <v>32.03</v>
      </c>
      <c r="S45" s="113">
        <v>1.02</v>
      </c>
    </row>
    <row r="46" spans="1:19" ht="18" customHeight="1" x14ac:dyDescent="0.25">
      <c r="A46" s="92" t="s">
        <v>279</v>
      </c>
      <c r="B46" s="273" t="s">
        <v>280</v>
      </c>
      <c r="C46" s="273"/>
      <c r="D46" s="273"/>
      <c r="E46" s="273"/>
      <c r="F46" s="93"/>
      <c r="G46" s="112">
        <v>30</v>
      </c>
      <c r="H46" s="112">
        <v>2.2799999999999998</v>
      </c>
      <c r="I46" s="112">
        <v>0.24</v>
      </c>
      <c r="J46" s="112">
        <v>14.76</v>
      </c>
      <c r="K46" s="112">
        <v>70.2</v>
      </c>
      <c r="L46" s="112">
        <v>3.3000000000000002E-2</v>
      </c>
      <c r="M46" s="112">
        <v>0</v>
      </c>
      <c r="N46" s="112">
        <v>0</v>
      </c>
      <c r="O46" s="112">
        <v>0.33</v>
      </c>
      <c r="P46" s="112">
        <v>6</v>
      </c>
      <c r="Q46" s="112">
        <v>19.5</v>
      </c>
      <c r="R46" s="112">
        <v>4.2</v>
      </c>
      <c r="S46" s="113">
        <v>0.33</v>
      </c>
    </row>
    <row r="47" spans="1:19" ht="17.25" customHeight="1" thickBot="1" x14ac:dyDescent="0.3">
      <c r="A47" s="92" t="s">
        <v>281</v>
      </c>
      <c r="B47" s="273" t="s">
        <v>282</v>
      </c>
      <c r="C47" s="273"/>
      <c r="D47" s="273"/>
      <c r="E47" s="273"/>
      <c r="F47" s="93"/>
      <c r="G47" s="112">
        <v>20</v>
      </c>
      <c r="H47" s="112">
        <v>1.36</v>
      </c>
      <c r="I47" s="112">
        <v>0.26</v>
      </c>
      <c r="J47" s="112">
        <v>7.96</v>
      </c>
      <c r="K47" s="112">
        <v>39.6</v>
      </c>
      <c r="L47" s="112">
        <v>3.5999999999999997E-2</v>
      </c>
      <c r="M47" s="112">
        <v>0</v>
      </c>
      <c r="N47" s="112">
        <v>0</v>
      </c>
      <c r="O47" s="112">
        <v>0.28000000000000003</v>
      </c>
      <c r="P47" s="112">
        <v>9.4</v>
      </c>
      <c r="Q47" s="112">
        <v>31.4</v>
      </c>
      <c r="R47" s="112">
        <v>9.4</v>
      </c>
      <c r="S47" s="113">
        <v>0.78</v>
      </c>
    </row>
    <row r="48" spans="1:19" ht="0.75" hidden="1" customHeight="1" x14ac:dyDescent="0.25">
      <c r="A48" s="110"/>
      <c r="B48" s="273"/>
      <c r="C48" s="273"/>
      <c r="D48" s="273"/>
      <c r="E48" s="273"/>
      <c r="F48" s="93"/>
      <c r="G48" s="95" t="s">
        <v>57</v>
      </c>
      <c r="H48" s="95" t="s">
        <v>20</v>
      </c>
      <c r="I48" s="95" t="s">
        <v>58</v>
      </c>
      <c r="J48" s="95" t="s">
        <v>44</v>
      </c>
      <c r="K48" s="95" t="s">
        <v>59</v>
      </c>
      <c r="L48" s="95" t="s">
        <v>60</v>
      </c>
      <c r="M48" s="95" t="s">
        <v>54</v>
      </c>
      <c r="N48" s="95" t="s">
        <v>61</v>
      </c>
      <c r="O48" s="95" t="s">
        <v>49</v>
      </c>
      <c r="P48" s="95" t="s">
        <v>33</v>
      </c>
      <c r="Q48" s="95" t="s">
        <v>62</v>
      </c>
      <c r="R48" s="95" t="s">
        <v>63</v>
      </c>
      <c r="S48" s="96" t="s">
        <v>21</v>
      </c>
    </row>
    <row r="49" spans="1:19" ht="0.75" hidden="1" customHeight="1" x14ac:dyDescent="0.25">
      <c r="A49" s="110"/>
      <c r="B49" s="273"/>
      <c r="C49" s="273"/>
      <c r="D49" s="273"/>
      <c r="E49" s="273"/>
      <c r="F49" s="93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6"/>
    </row>
    <row r="50" spans="1:19" ht="15.75" hidden="1" thickBot="1" x14ac:dyDescent="0.3">
      <c r="A50" s="97"/>
      <c r="B50" s="275"/>
      <c r="C50" s="275"/>
      <c r="D50" s="275"/>
      <c r="E50" s="275"/>
      <c r="F50" s="98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1"/>
    </row>
    <row r="51" spans="1:19" ht="20.25" customHeight="1" thickBot="1" x14ac:dyDescent="0.3">
      <c r="A51" s="290" t="s">
        <v>176</v>
      </c>
      <c r="B51" s="279"/>
      <c r="C51" s="279"/>
      <c r="D51" s="279"/>
      <c r="E51" s="279"/>
      <c r="F51" s="103"/>
      <c r="G51" s="104">
        <f t="shared" ref="G51:S51" si="1">G41+G42+G43+G44+G45+G46+G47</f>
        <v>760</v>
      </c>
      <c r="H51" s="104">
        <f t="shared" si="1"/>
        <v>18.759999999999998</v>
      </c>
      <c r="I51" s="104">
        <f>I41+I42+I43+I44+I45+I46+I47</f>
        <v>27.68</v>
      </c>
      <c r="J51" s="104">
        <f t="shared" si="1"/>
        <v>95.740000000000009</v>
      </c>
      <c r="K51" s="104">
        <f t="shared" si="1"/>
        <v>708.92000000000007</v>
      </c>
      <c r="L51" s="104">
        <f t="shared" si="1"/>
        <v>1.5770000000000002</v>
      </c>
      <c r="M51" s="104">
        <f t="shared" si="1"/>
        <v>24.09</v>
      </c>
      <c r="N51" s="104">
        <f t="shared" si="1"/>
        <v>0.58299999999999996</v>
      </c>
      <c r="O51" s="104">
        <f t="shared" si="1"/>
        <v>3.7560000000000002</v>
      </c>
      <c r="P51" s="104">
        <f t="shared" si="1"/>
        <v>220.43</v>
      </c>
      <c r="Q51" s="104">
        <f t="shared" si="1"/>
        <v>474.45000000000005</v>
      </c>
      <c r="R51" s="104">
        <f t="shared" si="1"/>
        <v>124.25000000000001</v>
      </c>
      <c r="S51" s="105">
        <f t="shared" si="1"/>
        <v>6.47</v>
      </c>
    </row>
    <row r="52" spans="1:19" ht="3.75" hidden="1" customHeight="1" x14ac:dyDescent="0.25">
      <c r="A52" s="57"/>
      <c r="B52" s="323"/>
      <c r="C52" s="323"/>
      <c r="D52" s="323"/>
      <c r="E52" s="323"/>
      <c r="F52" s="42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4"/>
    </row>
    <row r="53" spans="1:19" ht="0.75" hidden="1" customHeight="1" thickBot="1" x14ac:dyDescent="0.3">
      <c r="A53" s="31"/>
      <c r="B53" s="324"/>
      <c r="C53" s="324"/>
      <c r="D53" s="324"/>
      <c r="E53" s="324"/>
      <c r="F53" s="313"/>
      <c r="G53" s="243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5"/>
    </row>
    <row r="54" spans="1:19" ht="0.75" hidden="1" customHeight="1" thickBot="1" x14ac:dyDescent="0.3">
      <c r="A54" s="175"/>
      <c r="B54" s="277"/>
      <c r="C54" s="277"/>
      <c r="D54" s="277"/>
      <c r="E54" s="278"/>
      <c r="F54" s="132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</row>
    <row r="55" spans="1:19" ht="12" hidden="1" customHeight="1" x14ac:dyDescent="0.25">
      <c r="A55" s="175"/>
      <c r="B55" s="277"/>
      <c r="C55" s="277"/>
      <c r="D55" s="277"/>
      <c r="E55" s="278"/>
      <c r="F55" s="132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</row>
    <row r="56" spans="1:19" ht="12.75" hidden="1" customHeight="1" x14ac:dyDescent="0.25">
      <c r="A56" s="175"/>
      <c r="B56" s="277"/>
      <c r="C56" s="277"/>
      <c r="D56" s="277"/>
      <c r="E56" s="277"/>
      <c r="F56" s="13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</row>
    <row r="57" spans="1:19" ht="15" hidden="1" customHeight="1" x14ac:dyDescent="0.25">
      <c r="A57" s="175"/>
      <c r="B57" s="277"/>
      <c r="C57" s="277"/>
      <c r="D57" s="277"/>
      <c r="E57" s="277"/>
      <c r="F57" s="13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</row>
    <row r="58" spans="1:19" hidden="1" x14ac:dyDescent="0.25">
      <c r="A58" s="175"/>
      <c r="B58" s="277"/>
      <c r="C58" s="277"/>
      <c r="D58" s="277"/>
      <c r="E58" s="277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</row>
    <row r="59" spans="1:19" hidden="1" x14ac:dyDescent="0.25">
      <c r="A59" s="175"/>
      <c r="B59" s="277"/>
      <c r="C59" s="277"/>
      <c r="D59" s="277"/>
      <c r="E59" s="277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</row>
    <row r="60" spans="1:19" ht="12.75" hidden="1" customHeight="1" x14ac:dyDescent="0.25">
      <c r="A60" s="175"/>
      <c r="B60" s="277"/>
      <c r="C60" s="277"/>
      <c r="D60" s="277"/>
      <c r="E60" s="277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</row>
    <row r="61" spans="1:19" ht="13.5" hidden="1" customHeight="1" x14ac:dyDescent="0.25">
      <c r="A61" s="175"/>
      <c r="B61" s="277"/>
      <c r="C61" s="277"/>
      <c r="D61" s="277"/>
      <c r="E61" s="277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</row>
    <row r="62" spans="1:19" ht="12.75" hidden="1" customHeight="1" x14ac:dyDescent="0.25">
      <c r="A62" s="175"/>
      <c r="B62" s="277"/>
      <c r="C62" s="277"/>
      <c r="D62" s="277"/>
      <c r="E62" s="277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</row>
    <row r="63" spans="1:19" ht="12.75" hidden="1" customHeight="1" x14ac:dyDescent="0.25">
      <c r="A63" s="176"/>
      <c r="B63" s="277"/>
      <c r="C63" s="277"/>
      <c r="D63" s="277"/>
      <c r="E63" s="277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</row>
    <row r="64" spans="1:19" ht="15" hidden="1" customHeight="1" thickBot="1" x14ac:dyDescent="0.3">
      <c r="A64" s="176"/>
      <c r="B64" s="277"/>
      <c r="C64" s="277"/>
      <c r="D64" s="277"/>
      <c r="E64" s="277"/>
      <c r="F64" s="132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</row>
    <row r="65" spans="1:19" ht="15.75" hidden="1" x14ac:dyDescent="0.25">
      <c r="A65" s="54"/>
      <c r="B65" s="325"/>
      <c r="C65" s="325"/>
      <c r="D65" s="325"/>
      <c r="E65" s="325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</row>
    <row r="66" spans="1:19" ht="36" customHeight="1" thickBot="1" x14ac:dyDescent="0.3">
      <c r="A66" s="58"/>
      <c r="B66" s="326"/>
      <c r="C66" s="326"/>
      <c r="D66" s="326"/>
      <c r="E66" s="326"/>
      <c r="F66" s="52"/>
      <c r="G66" s="263" t="s">
        <v>182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3"/>
    </row>
    <row r="67" spans="1:19" ht="17.25" customHeight="1" x14ac:dyDescent="0.25">
      <c r="A67" s="86" t="s">
        <v>130</v>
      </c>
      <c r="B67" s="271" t="s">
        <v>85</v>
      </c>
      <c r="C67" s="271"/>
      <c r="D67" s="271"/>
      <c r="E67" s="271"/>
      <c r="F67" s="87"/>
      <c r="G67" s="89">
        <v>200</v>
      </c>
      <c r="H67" s="89">
        <v>1.4</v>
      </c>
      <c r="I67" s="89">
        <v>1.6</v>
      </c>
      <c r="J67" s="89">
        <v>17.39</v>
      </c>
      <c r="K67" s="89">
        <v>89.55</v>
      </c>
      <c r="L67" s="89">
        <v>1.2999999999999999E-2</v>
      </c>
      <c r="M67" s="89">
        <v>0.61</v>
      </c>
      <c r="N67" s="89">
        <v>1.2999999999999999E-2</v>
      </c>
      <c r="O67" s="89">
        <v>0</v>
      </c>
      <c r="P67" s="89">
        <v>58.8</v>
      </c>
      <c r="Q67" s="89">
        <v>43.6</v>
      </c>
      <c r="R67" s="89">
        <v>7.73</v>
      </c>
      <c r="S67" s="224">
        <v>0.25</v>
      </c>
    </row>
    <row r="68" spans="1:19" ht="18.75" customHeight="1" thickBot="1" x14ac:dyDescent="0.3">
      <c r="A68" s="92" t="s">
        <v>223</v>
      </c>
      <c r="B68" s="273" t="s">
        <v>224</v>
      </c>
      <c r="C68" s="273"/>
      <c r="D68" s="273"/>
      <c r="E68" s="274"/>
      <c r="F68" s="93"/>
      <c r="G68" s="112">
        <v>150</v>
      </c>
      <c r="H68" s="112">
        <v>21.92</v>
      </c>
      <c r="I68" s="112">
        <v>9.08</v>
      </c>
      <c r="J68" s="112">
        <v>21.83</v>
      </c>
      <c r="K68" s="112">
        <v>256.67</v>
      </c>
      <c r="L68" s="112">
        <v>6.7000000000000004E-2</v>
      </c>
      <c r="M68" s="112">
        <v>0.53</v>
      </c>
      <c r="N68" s="112">
        <v>6.7000000000000004E-2</v>
      </c>
      <c r="O68" s="112">
        <v>0.45</v>
      </c>
      <c r="P68" s="112">
        <v>183.69</v>
      </c>
      <c r="Q68" s="112">
        <v>254.24</v>
      </c>
      <c r="R68" s="112">
        <v>30.08</v>
      </c>
      <c r="S68" s="113">
        <v>1.01</v>
      </c>
    </row>
    <row r="69" spans="1:19" ht="0.75" hidden="1" customHeight="1" x14ac:dyDescent="0.25">
      <c r="A69" s="92"/>
      <c r="B69" s="273"/>
      <c r="C69" s="273"/>
      <c r="D69" s="273"/>
      <c r="E69" s="273"/>
      <c r="F69" s="93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6"/>
    </row>
    <row r="70" spans="1:19" ht="17.25" hidden="1" customHeight="1" thickBot="1" x14ac:dyDescent="0.3">
      <c r="A70" s="92"/>
      <c r="B70" s="273"/>
      <c r="C70" s="273"/>
      <c r="D70" s="273"/>
      <c r="E70" s="273"/>
      <c r="F70" s="93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6"/>
    </row>
    <row r="71" spans="1:19" hidden="1" x14ac:dyDescent="0.25">
      <c r="A71" s="92"/>
      <c r="B71" s="93"/>
      <c r="C71" s="93"/>
      <c r="D71" s="93"/>
      <c r="E71" s="94"/>
      <c r="F71" s="93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6"/>
    </row>
    <row r="72" spans="1:19" hidden="1" x14ac:dyDescent="0.25">
      <c r="A72" s="92"/>
      <c r="B72" s="93"/>
      <c r="C72" s="93"/>
      <c r="D72" s="93"/>
      <c r="E72" s="94"/>
      <c r="F72" s="93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6"/>
    </row>
    <row r="73" spans="1:19" hidden="1" x14ac:dyDescent="0.25">
      <c r="A73" s="119"/>
      <c r="B73" s="98"/>
      <c r="C73" s="98"/>
      <c r="D73" s="98"/>
      <c r="E73" s="99"/>
      <c r="F73" s="98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1"/>
    </row>
    <row r="74" spans="1:19" hidden="1" x14ac:dyDescent="0.25">
      <c r="A74" s="119"/>
      <c r="B74" s="98"/>
      <c r="C74" s="98"/>
      <c r="D74" s="98"/>
      <c r="E74" s="99"/>
      <c r="F74" s="98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</row>
    <row r="75" spans="1:19" hidden="1" x14ac:dyDescent="0.25">
      <c r="A75" s="119"/>
      <c r="B75" s="98"/>
      <c r="C75" s="98"/>
      <c r="D75" s="98"/>
      <c r="E75" s="99"/>
      <c r="F75" s="98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1"/>
    </row>
    <row r="76" spans="1:19" ht="15.75" hidden="1" thickBot="1" x14ac:dyDescent="0.3">
      <c r="A76" s="97"/>
      <c r="B76" s="98"/>
      <c r="C76" s="98"/>
      <c r="D76" s="98"/>
      <c r="E76" s="99"/>
      <c r="F76" s="98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1"/>
    </row>
    <row r="77" spans="1:19" ht="22.5" customHeight="1" thickBot="1" x14ac:dyDescent="0.3">
      <c r="A77" s="290" t="s">
        <v>177</v>
      </c>
      <c r="B77" s="81"/>
      <c r="C77" s="81"/>
      <c r="D77" s="81"/>
      <c r="E77" s="102"/>
      <c r="F77" s="103"/>
      <c r="G77" s="104">
        <f t="shared" ref="G77:S77" si="2">G67+G68+G69+G73+G74+G75+G76</f>
        <v>350</v>
      </c>
      <c r="H77" s="104">
        <f t="shared" si="2"/>
        <v>23.32</v>
      </c>
      <c r="I77" s="104">
        <f t="shared" si="2"/>
        <v>10.68</v>
      </c>
      <c r="J77" s="104">
        <f t="shared" si="2"/>
        <v>39.22</v>
      </c>
      <c r="K77" s="104">
        <f>K67+K68+K70</f>
        <v>346.22</v>
      </c>
      <c r="L77" s="104">
        <f t="shared" si="2"/>
        <v>0.08</v>
      </c>
      <c r="M77" s="104">
        <f t="shared" si="2"/>
        <v>1.1400000000000001</v>
      </c>
      <c r="N77" s="104">
        <f t="shared" si="2"/>
        <v>0.08</v>
      </c>
      <c r="O77" s="104">
        <f t="shared" si="2"/>
        <v>0.45</v>
      </c>
      <c r="P77" s="104">
        <f t="shared" si="2"/>
        <v>242.49</v>
      </c>
      <c r="Q77" s="104">
        <f t="shared" si="2"/>
        <v>297.84000000000003</v>
      </c>
      <c r="R77" s="104">
        <f t="shared" si="2"/>
        <v>37.81</v>
      </c>
      <c r="S77" s="105">
        <f t="shared" si="2"/>
        <v>1.26</v>
      </c>
    </row>
    <row r="78" spans="1:19" ht="27.75" customHeight="1" thickBot="1" x14ac:dyDescent="0.3">
      <c r="A78" s="386" t="s">
        <v>174</v>
      </c>
      <c r="B78" s="387"/>
      <c r="C78" s="270"/>
      <c r="D78" s="270"/>
      <c r="E78" s="270"/>
      <c r="F78" s="270"/>
      <c r="G78" s="379">
        <f t="shared" ref="G78:S78" si="3">G21+G51+G77</f>
        <v>1615</v>
      </c>
      <c r="H78" s="379">
        <f t="shared" si="3"/>
        <v>58.9</v>
      </c>
      <c r="I78" s="379">
        <f t="shared" si="3"/>
        <v>55.660000000000004</v>
      </c>
      <c r="J78" s="379">
        <f t="shared" si="3"/>
        <v>210.13000000000002</v>
      </c>
      <c r="K78" s="379">
        <f t="shared" si="3"/>
        <v>1578.2100000000003</v>
      </c>
      <c r="L78" s="379">
        <f t="shared" si="3"/>
        <v>1.9130000000000003</v>
      </c>
      <c r="M78" s="379">
        <f t="shared" si="3"/>
        <v>33.76</v>
      </c>
      <c r="N78" s="379">
        <f t="shared" si="3"/>
        <v>59.942999999999998</v>
      </c>
      <c r="O78" s="385">
        <f t="shared" si="3"/>
        <v>6.8160000000000007</v>
      </c>
      <c r="P78" s="379">
        <f t="shared" si="3"/>
        <v>675.09</v>
      </c>
      <c r="Q78" s="379">
        <f t="shared" si="3"/>
        <v>1096.27</v>
      </c>
      <c r="R78" s="379">
        <f t="shared" si="3"/>
        <v>260.85000000000002</v>
      </c>
      <c r="S78" s="380">
        <f t="shared" si="3"/>
        <v>13.67</v>
      </c>
    </row>
    <row r="79" spans="1:19" x14ac:dyDescent="0.25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50"/>
    </row>
  </sheetData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A3" workbookViewId="0">
      <selection activeCell="E70" sqref="E70"/>
    </sheetView>
  </sheetViews>
  <sheetFormatPr defaultRowHeight="15" x14ac:dyDescent="0.25"/>
  <cols>
    <col min="1" max="1" width="6.85546875" style="3" customWidth="1"/>
    <col min="2" max="3" width="9.140625" style="3"/>
    <col min="4" max="4" width="14.42578125" style="3" customWidth="1"/>
    <col min="5" max="5" width="12.28515625" style="3" customWidth="1"/>
    <col min="6" max="6" width="6.85546875" style="3" hidden="1" customWidth="1"/>
    <col min="7" max="7" width="7.5703125" style="3" customWidth="1"/>
    <col min="8" max="10" width="7" style="3" customWidth="1"/>
    <col min="11" max="11" width="7.42578125" style="3" customWidth="1"/>
    <col min="12" max="12" width="6.85546875" style="3" customWidth="1"/>
    <col min="13" max="13" width="7.140625" style="3" customWidth="1"/>
    <col min="14" max="14" width="6.5703125" style="3" customWidth="1"/>
    <col min="15" max="15" width="6.42578125" style="3" customWidth="1"/>
    <col min="16" max="16" width="7.28515625" style="3" customWidth="1"/>
    <col min="17" max="17" width="7.42578125" style="3" customWidth="1"/>
    <col min="18" max="18" width="6.42578125" style="3" customWidth="1"/>
    <col min="19" max="19" width="7" style="3" customWidth="1"/>
    <col min="20" max="16384" width="9.140625" style="3"/>
  </cols>
  <sheetData>
    <row r="1" spans="1:19" ht="9.75" hidden="1" customHeight="1" thickBot="1" x14ac:dyDescent="0.3">
      <c r="G1" s="35"/>
    </row>
    <row r="2" spans="1:19" ht="16.5" hidden="1" customHeight="1" thickBot="1" x14ac:dyDescent="0.3">
      <c r="E2" s="34"/>
    </row>
    <row r="3" spans="1:19" ht="7.5" customHeight="1" x14ac:dyDescent="0.2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ht="29.25" customHeight="1" thickBot="1" x14ac:dyDescent="0.3">
      <c r="A4" s="62" t="s">
        <v>0</v>
      </c>
      <c r="B4" s="63"/>
      <c r="C4" s="63"/>
      <c r="D4" s="63" t="s">
        <v>67</v>
      </c>
      <c r="E4" s="64"/>
      <c r="F4" s="4"/>
      <c r="G4" s="4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6"/>
    </row>
    <row r="5" spans="1:19" ht="12.75" hidden="1" customHeight="1" thickBot="1" x14ac:dyDescent="0.3">
      <c r="A5" s="31" t="s">
        <v>2</v>
      </c>
      <c r="B5" s="12"/>
      <c r="C5" s="13" t="s">
        <v>3</v>
      </c>
      <c r="D5" s="13"/>
      <c r="E5" s="13"/>
      <c r="F5" s="7" t="s">
        <v>4</v>
      </c>
      <c r="G5" s="16" t="s">
        <v>5</v>
      </c>
      <c r="H5" s="33" t="s">
        <v>78</v>
      </c>
      <c r="I5" s="18"/>
      <c r="J5" s="19"/>
      <c r="K5" s="20" t="s">
        <v>6</v>
      </c>
      <c r="L5" s="32" t="s">
        <v>77</v>
      </c>
      <c r="M5" s="21"/>
      <c r="N5" s="22"/>
      <c r="O5" s="23"/>
      <c r="P5" s="33" t="s">
        <v>76</v>
      </c>
      <c r="Q5" s="21"/>
      <c r="R5" s="22"/>
      <c r="S5" s="24"/>
    </row>
    <row r="6" spans="1:19" ht="12" hidden="1" customHeight="1" thickBot="1" x14ac:dyDescent="0.3">
      <c r="A6" s="11" t="s">
        <v>66</v>
      </c>
      <c r="B6" s="14" t="s">
        <v>79</v>
      </c>
      <c r="C6" s="15"/>
      <c r="D6" s="15"/>
      <c r="E6" s="15"/>
      <c r="F6" s="8" t="s">
        <v>7</v>
      </c>
      <c r="G6" s="17" t="s">
        <v>65</v>
      </c>
      <c r="H6" s="25" t="s">
        <v>8</v>
      </c>
      <c r="I6" s="26" t="s">
        <v>9</v>
      </c>
      <c r="J6" s="27" t="s">
        <v>10</v>
      </c>
      <c r="K6" s="28" t="s">
        <v>11</v>
      </c>
      <c r="L6" s="25" t="s">
        <v>12</v>
      </c>
      <c r="M6" s="26" t="s">
        <v>13</v>
      </c>
      <c r="N6" s="26" t="s">
        <v>14</v>
      </c>
      <c r="O6" s="26" t="s">
        <v>15</v>
      </c>
      <c r="P6" s="26" t="s">
        <v>16</v>
      </c>
      <c r="Q6" s="26" t="s">
        <v>17</v>
      </c>
      <c r="R6" s="26" t="s">
        <v>18</v>
      </c>
      <c r="S6" s="29" t="s">
        <v>19</v>
      </c>
    </row>
    <row r="7" spans="1:19" ht="18.75" customHeight="1" thickBot="1" x14ac:dyDescent="0.3">
      <c r="A7" s="137">
        <v>1</v>
      </c>
      <c r="B7" s="72"/>
      <c r="C7" s="73">
        <v>2</v>
      </c>
      <c r="D7" s="73"/>
      <c r="E7" s="74"/>
      <c r="F7" s="73"/>
      <c r="G7" s="75">
        <v>3</v>
      </c>
      <c r="H7" s="76">
        <v>4</v>
      </c>
      <c r="I7" s="76">
        <v>5</v>
      </c>
      <c r="J7" s="76">
        <v>6</v>
      </c>
      <c r="K7" s="77">
        <v>7</v>
      </c>
      <c r="L7" s="76">
        <v>8</v>
      </c>
      <c r="M7" s="76">
        <v>9</v>
      </c>
      <c r="N7" s="76">
        <v>10</v>
      </c>
      <c r="O7" s="76">
        <v>11</v>
      </c>
      <c r="P7" s="76">
        <v>12</v>
      </c>
      <c r="Q7" s="76">
        <v>13</v>
      </c>
      <c r="R7" s="76">
        <v>14</v>
      </c>
      <c r="S7" s="78">
        <v>15</v>
      </c>
    </row>
    <row r="8" spans="1:19" ht="30.75" customHeight="1" thickBot="1" x14ac:dyDescent="0.3">
      <c r="A8" s="79"/>
      <c r="B8" s="80"/>
      <c r="C8" s="80"/>
      <c r="D8" s="80"/>
      <c r="E8" s="80"/>
      <c r="F8" s="81"/>
      <c r="G8" s="259" t="s">
        <v>180</v>
      </c>
      <c r="H8" s="262"/>
      <c r="I8" s="83"/>
      <c r="J8" s="83"/>
      <c r="K8" s="81"/>
      <c r="L8" s="81"/>
      <c r="M8" s="84"/>
      <c r="N8" s="84"/>
      <c r="O8" s="84"/>
      <c r="P8" s="84"/>
      <c r="Q8" s="84"/>
      <c r="R8" s="84"/>
      <c r="S8" s="85"/>
    </row>
    <row r="9" spans="1:19" ht="17.25" customHeight="1" x14ac:dyDescent="0.25">
      <c r="A9" s="86" t="s">
        <v>83</v>
      </c>
      <c r="B9" s="271" t="s">
        <v>74</v>
      </c>
      <c r="C9" s="271"/>
      <c r="D9" s="401" t="s">
        <v>82</v>
      </c>
      <c r="E9" s="272"/>
      <c r="F9" s="87"/>
      <c r="G9" s="89">
        <v>10</v>
      </c>
      <c r="H9" s="89">
        <v>0.1</v>
      </c>
      <c r="I9" s="89">
        <v>7.25</v>
      </c>
      <c r="J9" s="89">
        <v>0.14000000000000001</v>
      </c>
      <c r="K9" s="89">
        <v>66</v>
      </c>
      <c r="L9" s="89">
        <v>0</v>
      </c>
      <c r="M9" s="89">
        <v>0</v>
      </c>
      <c r="N9" s="89">
        <v>0.05</v>
      </c>
      <c r="O9" s="89">
        <v>0.1</v>
      </c>
      <c r="P9" s="89">
        <v>2.4</v>
      </c>
      <c r="Q9" s="89">
        <v>3</v>
      </c>
      <c r="R9" s="89">
        <v>0.05</v>
      </c>
      <c r="S9" s="224">
        <v>0.02</v>
      </c>
    </row>
    <row r="10" spans="1:19" ht="15.75" customHeight="1" x14ac:dyDescent="0.25">
      <c r="A10" s="92" t="s">
        <v>145</v>
      </c>
      <c r="B10" s="273" t="s">
        <v>113</v>
      </c>
      <c r="C10" s="273"/>
      <c r="D10" s="273"/>
      <c r="E10" s="274"/>
      <c r="F10" s="93"/>
      <c r="G10" s="112">
        <v>150</v>
      </c>
      <c r="H10" s="112">
        <v>13.43</v>
      </c>
      <c r="I10" s="112">
        <v>20.85</v>
      </c>
      <c r="J10" s="112">
        <v>3.51</v>
      </c>
      <c r="K10" s="112">
        <v>255.1</v>
      </c>
      <c r="L10" s="112">
        <v>9.1999999999999998E-2</v>
      </c>
      <c r="M10" s="112">
        <v>0.76</v>
      </c>
      <c r="N10" s="112">
        <v>0.3</v>
      </c>
      <c r="O10" s="112">
        <v>0.67</v>
      </c>
      <c r="P10" s="112">
        <v>122.8</v>
      </c>
      <c r="Q10" s="112">
        <v>232.6</v>
      </c>
      <c r="R10" s="112">
        <v>19.149999999999999</v>
      </c>
      <c r="S10" s="113">
        <v>2.4</v>
      </c>
    </row>
    <row r="11" spans="1:19" ht="16.5" customHeight="1" x14ac:dyDescent="0.25">
      <c r="A11" s="92" t="s">
        <v>279</v>
      </c>
      <c r="B11" s="273" t="s">
        <v>280</v>
      </c>
      <c r="C11" s="273"/>
      <c r="D11" s="273"/>
      <c r="E11" s="274"/>
      <c r="F11" s="93"/>
      <c r="G11" s="112">
        <v>20</v>
      </c>
      <c r="H11" s="112">
        <v>1.52</v>
      </c>
      <c r="I11" s="112">
        <v>0.16</v>
      </c>
      <c r="J11" s="112">
        <v>9.84</v>
      </c>
      <c r="K11" s="112">
        <v>46.8</v>
      </c>
      <c r="L11" s="112">
        <v>0.02</v>
      </c>
      <c r="M11" s="112">
        <v>0</v>
      </c>
      <c r="N11" s="112">
        <v>0</v>
      </c>
      <c r="O11" s="112">
        <v>0.22</v>
      </c>
      <c r="P11" s="112">
        <v>4</v>
      </c>
      <c r="Q11" s="112">
        <v>13</v>
      </c>
      <c r="R11" s="112">
        <v>2.8</v>
      </c>
      <c r="S11" s="113">
        <v>0.22</v>
      </c>
    </row>
    <row r="12" spans="1:19" hidden="1" x14ac:dyDescent="0.25">
      <c r="A12" s="92"/>
      <c r="B12" s="273"/>
      <c r="C12" s="273"/>
      <c r="D12" s="273"/>
      <c r="E12" s="274"/>
      <c r="F12" s="93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5.75" customHeight="1" x14ac:dyDescent="0.25">
      <c r="A13" s="92" t="s">
        <v>281</v>
      </c>
      <c r="B13" s="273" t="s">
        <v>282</v>
      </c>
      <c r="C13" s="273"/>
      <c r="D13" s="273"/>
      <c r="E13" s="274"/>
      <c r="F13" s="93"/>
      <c r="G13" s="112">
        <v>20</v>
      </c>
      <c r="H13" s="112">
        <v>1.36</v>
      </c>
      <c r="I13" s="112">
        <v>0.26</v>
      </c>
      <c r="J13" s="112">
        <v>7.96</v>
      </c>
      <c r="K13" s="112">
        <v>39.6</v>
      </c>
      <c r="L13" s="112">
        <v>3.5999999999999997E-2</v>
      </c>
      <c r="M13" s="112">
        <v>0</v>
      </c>
      <c r="N13" s="112">
        <v>0</v>
      </c>
      <c r="O13" s="112">
        <v>0.28000000000000003</v>
      </c>
      <c r="P13" s="112">
        <v>9.4</v>
      </c>
      <c r="Q13" s="112">
        <v>31.4</v>
      </c>
      <c r="R13" s="112">
        <v>9.4</v>
      </c>
      <c r="S13" s="113">
        <v>0.78</v>
      </c>
    </row>
    <row r="14" spans="1:19" hidden="1" x14ac:dyDescent="0.25">
      <c r="A14" s="92"/>
      <c r="B14" s="273" t="s">
        <v>24</v>
      </c>
      <c r="C14" s="273"/>
      <c r="D14" s="273"/>
      <c r="E14" s="274"/>
      <c r="F14" s="93"/>
      <c r="G14" s="112">
        <v>30</v>
      </c>
      <c r="H14" s="112" t="s">
        <v>25</v>
      </c>
      <c r="I14" s="112" t="s">
        <v>26</v>
      </c>
      <c r="J14" s="112" t="s">
        <v>27</v>
      </c>
      <c r="K14" s="112" t="s">
        <v>28</v>
      </c>
      <c r="L14" s="112" t="s">
        <v>29</v>
      </c>
      <c r="M14" s="112"/>
      <c r="N14" s="112"/>
      <c r="O14" s="112"/>
      <c r="P14" s="112" t="s">
        <v>30</v>
      </c>
      <c r="Q14" s="112" t="s">
        <v>31</v>
      </c>
      <c r="R14" s="112" t="s">
        <v>32</v>
      </c>
      <c r="S14" s="113" t="s">
        <v>33</v>
      </c>
    </row>
    <row r="15" spans="1:19" hidden="1" x14ac:dyDescent="0.25">
      <c r="A15" s="92"/>
      <c r="B15" s="273" t="s">
        <v>34</v>
      </c>
      <c r="C15" s="273"/>
      <c r="D15" s="273"/>
      <c r="E15" s="274"/>
      <c r="F15" s="93"/>
      <c r="G15" s="112">
        <v>30</v>
      </c>
      <c r="H15" s="112" t="s">
        <v>35</v>
      </c>
      <c r="I15" s="112" t="s">
        <v>36</v>
      </c>
      <c r="J15" s="112" t="s">
        <v>37</v>
      </c>
      <c r="K15" s="112" t="s">
        <v>38</v>
      </c>
      <c r="L15" s="112" t="s">
        <v>39</v>
      </c>
      <c r="M15" s="112"/>
      <c r="N15" s="112"/>
      <c r="O15" s="112"/>
      <c r="P15" s="112" t="s">
        <v>40</v>
      </c>
      <c r="Q15" s="112" t="s">
        <v>41</v>
      </c>
      <c r="R15" s="112" t="s">
        <v>22</v>
      </c>
      <c r="S15" s="113" t="s">
        <v>42</v>
      </c>
    </row>
    <row r="16" spans="1:19" hidden="1" x14ac:dyDescent="0.25">
      <c r="A16" s="92">
        <v>771</v>
      </c>
      <c r="B16" s="273" t="s">
        <v>43</v>
      </c>
      <c r="C16" s="273"/>
      <c r="D16" s="273"/>
      <c r="E16" s="274"/>
      <c r="F16" s="93"/>
      <c r="G16" s="112">
        <v>50</v>
      </c>
      <c r="H16" s="112">
        <v>5.2</v>
      </c>
      <c r="I16" s="112" t="s">
        <v>25</v>
      </c>
      <c r="J16" s="112" t="s">
        <v>45</v>
      </c>
      <c r="K16" s="112" t="s">
        <v>46</v>
      </c>
      <c r="L16" s="112" t="s">
        <v>47</v>
      </c>
      <c r="M16" s="112" t="s">
        <v>48</v>
      </c>
      <c r="N16" s="112"/>
      <c r="O16" s="112" t="s">
        <v>49</v>
      </c>
      <c r="P16" s="112" t="s">
        <v>50</v>
      </c>
      <c r="Q16" s="112" t="s">
        <v>51</v>
      </c>
      <c r="R16" s="112" t="s">
        <v>52</v>
      </c>
      <c r="S16" s="113" t="s">
        <v>53</v>
      </c>
    </row>
    <row r="17" spans="1:19" hidden="1" x14ac:dyDescent="0.25">
      <c r="A17" s="92"/>
      <c r="B17" s="273"/>
      <c r="C17" s="273"/>
      <c r="D17" s="273"/>
      <c r="E17" s="274"/>
      <c r="F17" s="93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</row>
    <row r="18" spans="1:19" ht="15" customHeight="1" x14ac:dyDescent="0.25">
      <c r="A18" s="92" t="s">
        <v>147</v>
      </c>
      <c r="B18" s="273" t="s">
        <v>94</v>
      </c>
      <c r="C18" s="273"/>
      <c r="D18" s="273"/>
      <c r="E18" s="274"/>
      <c r="F18" s="93"/>
      <c r="G18" s="112">
        <v>200</v>
      </c>
      <c r="H18" s="112">
        <v>7.0000000000000007E-2</v>
      </c>
      <c r="I18" s="112">
        <v>0.01</v>
      </c>
      <c r="J18" s="112">
        <v>15.31</v>
      </c>
      <c r="K18" s="112">
        <v>61.62</v>
      </c>
      <c r="L18" s="112">
        <v>0</v>
      </c>
      <c r="M18" s="112">
        <v>2.8</v>
      </c>
      <c r="N18" s="112">
        <v>0</v>
      </c>
      <c r="O18" s="112">
        <v>0.01</v>
      </c>
      <c r="P18" s="112">
        <v>6.25</v>
      </c>
      <c r="Q18" s="112">
        <v>3.54</v>
      </c>
      <c r="R18" s="112">
        <v>2.34</v>
      </c>
      <c r="S18" s="113">
        <v>0.28999999999999998</v>
      </c>
    </row>
    <row r="19" spans="1:19" ht="16.5" customHeight="1" thickBot="1" x14ac:dyDescent="0.3">
      <c r="A19" s="92" t="s">
        <v>204</v>
      </c>
      <c r="B19" s="273" t="s">
        <v>205</v>
      </c>
      <c r="C19" s="273"/>
      <c r="D19" s="273"/>
      <c r="E19" s="274"/>
      <c r="F19" s="93"/>
      <c r="G19" s="112">
        <v>100</v>
      </c>
      <c r="H19" s="112">
        <v>0.4</v>
      </c>
      <c r="I19" s="112">
        <v>0.4</v>
      </c>
      <c r="J19" s="112">
        <v>9.8000000000000007</v>
      </c>
      <c r="K19" s="112">
        <v>44</v>
      </c>
      <c r="L19" s="112">
        <v>0.03</v>
      </c>
      <c r="M19" s="112">
        <v>7</v>
      </c>
      <c r="N19" s="112">
        <v>0</v>
      </c>
      <c r="O19" s="112">
        <v>2</v>
      </c>
      <c r="P19" s="112">
        <v>16.100000000000001</v>
      </c>
      <c r="Q19" s="112">
        <v>11</v>
      </c>
      <c r="R19" s="112">
        <v>9</v>
      </c>
      <c r="S19" s="113">
        <v>2.21</v>
      </c>
    </row>
    <row r="20" spans="1:19" ht="0.75" hidden="1" customHeight="1" thickBot="1" x14ac:dyDescent="0.3">
      <c r="A20" s="97"/>
      <c r="B20" s="275"/>
      <c r="C20" s="275"/>
      <c r="D20" s="275"/>
      <c r="E20" s="276"/>
      <c r="F20" s="98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</row>
    <row r="21" spans="1:19" ht="0.75" hidden="1" customHeight="1" thickBot="1" x14ac:dyDescent="0.3">
      <c r="A21" s="131"/>
      <c r="B21" s="277"/>
      <c r="C21" s="277"/>
      <c r="D21" s="277"/>
      <c r="E21" s="278"/>
      <c r="F21" s="133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8">
        <v>0.6</v>
      </c>
    </row>
    <row r="22" spans="1:19" ht="21" customHeight="1" thickBot="1" x14ac:dyDescent="0.3">
      <c r="A22" s="290" t="s">
        <v>175</v>
      </c>
      <c r="B22" s="279"/>
      <c r="C22" s="279"/>
      <c r="D22" s="279"/>
      <c r="E22" s="280"/>
      <c r="F22" s="103"/>
      <c r="G22" s="104">
        <f t="shared" ref="G22:S22" si="0">G9+G10+G11+G13+G18+G19</f>
        <v>500</v>
      </c>
      <c r="H22" s="104">
        <f t="shared" si="0"/>
        <v>16.88</v>
      </c>
      <c r="I22" s="104">
        <f t="shared" si="0"/>
        <v>28.930000000000003</v>
      </c>
      <c r="J22" s="104">
        <f t="shared" si="0"/>
        <v>46.56</v>
      </c>
      <c r="K22" s="104">
        <f t="shared" si="0"/>
        <v>513.12000000000012</v>
      </c>
      <c r="L22" s="104">
        <f t="shared" si="0"/>
        <v>0.17799999999999999</v>
      </c>
      <c r="M22" s="104">
        <f t="shared" si="0"/>
        <v>10.559999999999999</v>
      </c>
      <c r="N22" s="104">
        <f t="shared" si="0"/>
        <v>0.35</v>
      </c>
      <c r="O22" s="104">
        <f t="shared" si="0"/>
        <v>3.2800000000000002</v>
      </c>
      <c r="P22" s="104">
        <f t="shared" si="0"/>
        <v>160.94999999999999</v>
      </c>
      <c r="Q22" s="104">
        <f t="shared" si="0"/>
        <v>294.54000000000002</v>
      </c>
      <c r="R22" s="104">
        <f t="shared" si="0"/>
        <v>42.739999999999995</v>
      </c>
      <c r="S22" s="105">
        <f t="shared" si="0"/>
        <v>5.92</v>
      </c>
    </row>
    <row r="23" spans="1:19" ht="16.5" customHeight="1" x14ac:dyDescent="0.25">
      <c r="A23" s="131"/>
      <c r="B23" s="277"/>
      <c r="C23" s="277"/>
      <c r="D23" s="277"/>
      <c r="E23" s="281"/>
      <c r="F23" s="237"/>
      <c r="G23" s="238"/>
      <c r="H23" s="239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40"/>
    </row>
    <row r="24" spans="1:19" ht="0.75" customHeight="1" x14ac:dyDescent="0.25">
      <c r="A24" s="175"/>
      <c r="B24" s="277"/>
      <c r="C24" s="277"/>
      <c r="D24" s="278"/>
      <c r="E24" s="278"/>
      <c r="F24" s="132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</row>
    <row r="25" spans="1:19" ht="12.75" hidden="1" customHeight="1" x14ac:dyDescent="0.25">
      <c r="A25" s="175"/>
      <c r="B25" s="277"/>
      <c r="C25" s="277"/>
      <c r="D25" s="277"/>
      <c r="E25" s="278"/>
      <c r="F25" s="132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</row>
    <row r="26" spans="1:19" ht="12.75" hidden="1" customHeight="1" x14ac:dyDescent="0.25">
      <c r="A26" s="175"/>
      <c r="B26" s="277"/>
      <c r="C26" s="277"/>
      <c r="D26" s="277"/>
      <c r="E26" s="278"/>
      <c r="F26" s="132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</row>
    <row r="27" spans="1:19" ht="12" hidden="1" customHeight="1" x14ac:dyDescent="0.25">
      <c r="A27" s="175"/>
      <c r="B27" s="277"/>
      <c r="C27" s="277"/>
      <c r="D27" s="277"/>
      <c r="E27" s="278"/>
      <c r="F27" s="132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</row>
    <row r="28" spans="1:19" hidden="1" x14ac:dyDescent="0.25">
      <c r="A28" s="175"/>
      <c r="B28" s="277"/>
      <c r="C28" s="277"/>
      <c r="D28" s="277"/>
      <c r="E28" s="278"/>
      <c r="F28" s="132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</row>
    <row r="29" spans="1:19" hidden="1" x14ac:dyDescent="0.25">
      <c r="A29" s="175"/>
      <c r="B29" s="277"/>
      <c r="C29" s="277"/>
      <c r="D29" s="277"/>
      <c r="E29" s="278"/>
      <c r="F29" s="132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</row>
    <row r="30" spans="1:19" ht="12.75" hidden="1" customHeight="1" x14ac:dyDescent="0.25">
      <c r="A30" s="175"/>
      <c r="B30" s="277"/>
      <c r="C30" s="277"/>
      <c r="D30" s="277"/>
      <c r="E30" s="278"/>
      <c r="F30" s="132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</row>
    <row r="31" spans="1:19" ht="12.75" hidden="1" customHeight="1" x14ac:dyDescent="0.25">
      <c r="A31" s="175"/>
      <c r="B31" s="277"/>
      <c r="C31" s="277"/>
      <c r="D31" s="277"/>
      <c r="E31" s="278"/>
      <c r="F31" s="132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</row>
    <row r="32" spans="1:19" ht="0.75" hidden="1" customHeight="1" thickBot="1" x14ac:dyDescent="0.3">
      <c r="A32" s="176"/>
      <c r="B32" s="277"/>
      <c r="C32" s="277"/>
      <c r="D32" s="277"/>
      <c r="E32" s="278"/>
      <c r="F32" s="132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</row>
    <row r="33" spans="1:19" hidden="1" x14ac:dyDescent="0.25">
      <c r="A33" s="176"/>
      <c r="B33" s="277"/>
      <c r="C33" s="277"/>
      <c r="D33" s="277"/>
      <c r="E33" s="278"/>
      <c r="F33" s="132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</row>
    <row r="34" spans="1:19" ht="12.75" hidden="1" customHeight="1" thickBot="1" x14ac:dyDescent="0.3">
      <c r="A34" s="176"/>
      <c r="B34" s="277"/>
      <c r="C34" s="277"/>
      <c r="D34" s="277"/>
      <c r="E34" s="278"/>
      <c r="F34" s="132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</row>
    <row r="35" spans="1:19" hidden="1" x14ac:dyDescent="0.25">
      <c r="A35" s="176"/>
      <c r="B35" s="277"/>
      <c r="C35" s="277"/>
      <c r="D35" s="277"/>
      <c r="E35" s="278"/>
      <c r="F35" s="132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</row>
    <row r="36" spans="1:19" hidden="1" x14ac:dyDescent="0.25">
      <c r="A36" s="176"/>
      <c r="B36" s="277"/>
      <c r="C36" s="277"/>
      <c r="D36" s="277"/>
      <c r="E36" s="278"/>
      <c r="F36" s="132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</row>
    <row r="37" spans="1:19" hidden="1" x14ac:dyDescent="0.25">
      <c r="A37" s="176"/>
      <c r="B37" s="277"/>
      <c r="C37" s="277"/>
      <c r="D37" s="277"/>
      <c r="E37" s="278"/>
      <c r="F37" s="132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</row>
    <row r="38" spans="1:19" ht="0.75" hidden="1" customHeight="1" thickBot="1" x14ac:dyDescent="0.3">
      <c r="A38" s="176"/>
      <c r="B38" s="277"/>
      <c r="C38" s="277"/>
      <c r="D38" s="277"/>
      <c r="E38" s="278"/>
      <c r="F38" s="132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</row>
    <row r="39" spans="1:19" ht="14.25" hidden="1" customHeight="1" x14ac:dyDescent="0.25">
      <c r="A39" s="176"/>
      <c r="B39" s="277"/>
      <c r="C39" s="277"/>
      <c r="D39" s="277"/>
      <c r="E39" s="278"/>
      <c r="F39" s="132"/>
      <c r="G39" s="205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</row>
    <row r="40" spans="1:19" ht="16.5" customHeight="1" thickBot="1" x14ac:dyDescent="0.3">
      <c r="A40" s="71"/>
      <c r="B40" s="282"/>
      <c r="C40" s="282"/>
      <c r="D40" s="282"/>
      <c r="E40" s="283"/>
      <c r="F40" s="107"/>
      <c r="G40" s="260" t="s">
        <v>178</v>
      </c>
      <c r="H40" s="107"/>
      <c r="I40" s="107"/>
      <c r="J40" s="108"/>
      <c r="K40" s="108"/>
      <c r="L40" s="108"/>
      <c r="M40" s="108"/>
      <c r="N40" s="108"/>
      <c r="O40" s="108"/>
      <c r="P40" s="108"/>
      <c r="Q40" s="108"/>
      <c r="R40" s="108"/>
      <c r="S40" s="109" t="s">
        <v>80</v>
      </c>
    </row>
    <row r="41" spans="1:19" ht="0.75" hidden="1" customHeight="1" x14ac:dyDescent="0.25">
      <c r="A41" s="111"/>
      <c r="B41" s="271"/>
      <c r="C41" s="271"/>
      <c r="D41" s="271"/>
      <c r="E41" s="272"/>
      <c r="F41" s="87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1"/>
    </row>
    <row r="42" spans="1:19" ht="15.75" customHeight="1" x14ac:dyDescent="0.25">
      <c r="A42" s="92" t="s">
        <v>169</v>
      </c>
      <c r="B42" s="273" t="s">
        <v>114</v>
      </c>
      <c r="C42" s="273"/>
      <c r="D42" s="273"/>
      <c r="E42" s="274"/>
      <c r="F42" s="93"/>
      <c r="G42" s="112">
        <v>200</v>
      </c>
      <c r="H42" s="112">
        <v>1.42</v>
      </c>
      <c r="I42" s="112">
        <v>3.96</v>
      </c>
      <c r="J42" s="112">
        <v>6.32</v>
      </c>
      <c r="K42" s="112">
        <v>73.8</v>
      </c>
      <c r="L42" s="112">
        <v>4.8000000000000001E-2</v>
      </c>
      <c r="M42" s="112">
        <v>12.62</v>
      </c>
      <c r="N42" s="112">
        <v>0</v>
      </c>
      <c r="O42" s="112">
        <v>0</v>
      </c>
      <c r="P42" s="112">
        <v>39.4</v>
      </c>
      <c r="Q42" s="112">
        <v>39.200000000000003</v>
      </c>
      <c r="R42" s="112">
        <v>17.68</v>
      </c>
      <c r="S42" s="113">
        <v>0.64</v>
      </c>
    </row>
    <row r="43" spans="1:19" ht="15.75" customHeight="1" x14ac:dyDescent="0.25">
      <c r="A43" s="92" t="s">
        <v>217</v>
      </c>
      <c r="B43" s="273" t="s">
        <v>110</v>
      </c>
      <c r="C43" s="273"/>
      <c r="D43" s="273"/>
      <c r="E43" s="274"/>
      <c r="F43" s="93"/>
      <c r="G43" s="112">
        <v>90</v>
      </c>
      <c r="H43" s="112">
        <v>13.77</v>
      </c>
      <c r="I43" s="112">
        <v>15.66</v>
      </c>
      <c r="J43" s="112">
        <v>2.0699999999999998</v>
      </c>
      <c r="K43" s="112">
        <v>204.3</v>
      </c>
      <c r="L43" s="112">
        <v>3.5999999999999997E-2</v>
      </c>
      <c r="M43" s="112">
        <v>0.27</v>
      </c>
      <c r="N43" s="112">
        <v>0</v>
      </c>
      <c r="O43" s="112">
        <v>2.34</v>
      </c>
      <c r="P43" s="112">
        <v>10.98</v>
      </c>
      <c r="Q43" s="112">
        <v>142.02000000000001</v>
      </c>
      <c r="R43" s="112">
        <v>20.16</v>
      </c>
      <c r="S43" s="113">
        <v>2.13</v>
      </c>
    </row>
    <row r="44" spans="1:19" ht="3.75" hidden="1" customHeight="1" x14ac:dyDescent="0.25">
      <c r="A44" s="92"/>
      <c r="B44" s="273"/>
      <c r="C44" s="273"/>
      <c r="D44" s="273"/>
      <c r="E44" s="274"/>
      <c r="F44" s="93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3"/>
    </row>
    <row r="45" spans="1:19" ht="16.5" customHeight="1" x14ac:dyDescent="0.25">
      <c r="A45" s="92" t="s">
        <v>161</v>
      </c>
      <c r="B45" s="273" t="s">
        <v>162</v>
      </c>
      <c r="C45" s="273"/>
      <c r="D45" s="274"/>
      <c r="E45" s="274"/>
      <c r="F45" s="93"/>
      <c r="G45" s="112">
        <v>150</v>
      </c>
      <c r="H45" s="112">
        <v>8.73</v>
      </c>
      <c r="I45" s="112">
        <v>5.43</v>
      </c>
      <c r="J45" s="112">
        <v>45</v>
      </c>
      <c r="K45" s="112">
        <v>263.8</v>
      </c>
      <c r="L45" s="112">
        <v>0.24</v>
      </c>
      <c r="M45" s="112">
        <v>0</v>
      </c>
      <c r="N45" s="112">
        <v>0.03</v>
      </c>
      <c r="O45" s="112">
        <v>0.48</v>
      </c>
      <c r="P45" s="112">
        <v>15</v>
      </c>
      <c r="Q45" s="112">
        <v>164.37</v>
      </c>
      <c r="R45" s="112">
        <v>98.36</v>
      </c>
      <c r="S45" s="113">
        <v>3.3</v>
      </c>
    </row>
    <row r="46" spans="1:19" ht="17.25" customHeight="1" x14ac:dyDescent="0.25">
      <c r="A46" s="92" t="s">
        <v>103</v>
      </c>
      <c r="B46" s="273" t="s">
        <v>105</v>
      </c>
      <c r="C46" s="273"/>
      <c r="D46" s="273"/>
      <c r="E46" s="274"/>
      <c r="F46" s="93"/>
      <c r="G46" s="112">
        <v>60</v>
      </c>
      <c r="H46" s="112">
        <v>1.88</v>
      </c>
      <c r="I46" s="112">
        <v>1.98</v>
      </c>
      <c r="J46" s="112">
        <v>4.1900000000000004</v>
      </c>
      <c r="K46" s="112">
        <v>46.73</v>
      </c>
      <c r="L46" s="112">
        <v>0.72</v>
      </c>
      <c r="M46" s="112">
        <v>6.54</v>
      </c>
      <c r="N46" s="112">
        <v>0.03</v>
      </c>
      <c r="O46" s="112">
        <v>0.13</v>
      </c>
      <c r="P46" s="112">
        <v>13.1</v>
      </c>
      <c r="Q46" s="112">
        <v>40.56</v>
      </c>
      <c r="R46" s="112">
        <v>13.74</v>
      </c>
      <c r="S46" s="113">
        <v>0.45</v>
      </c>
    </row>
    <row r="47" spans="1:19" ht="16.5" customHeight="1" x14ac:dyDescent="0.25">
      <c r="A47" s="92" t="s">
        <v>123</v>
      </c>
      <c r="B47" s="273" t="s">
        <v>128</v>
      </c>
      <c r="C47" s="273"/>
      <c r="D47" s="273"/>
      <c r="E47" s="274"/>
      <c r="F47" s="93"/>
      <c r="G47" s="112">
        <v>200</v>
      </c>
      <c r="H47" s="112">
        <v>0.31</v>
      </c>
      <c r="I47" s="112">
        <v>7.0000000000000007E-2</v>
      </c>
      <c r="J47" s="112">
        <v>18.09</v>
      </c>
      <c r="K47" s="112">
        <v>74.17</v>
      </c>
      <c r="L47" s="112">
        <v>0</v>
      </c>
      <c r="M47" s="112">
        <v>9</v>
      </c>
      <c r="N47" s="112">
        <v>0.01</v>
      </c>
      <c r="O47" s="112">
        <v>0.15</v>
      </c>
      <c r="P47" s="112">
        <v>7.05</v>
      </c>
      <c r="Q47" s="112">
        <v>8.4</v>
      </c>
      <c r="R47" s="112">
        <v>2.7</v>
      </c>
      <c r="S47" s="113">
        <v>0.28999999999999998</v>
      </c>
    </row>
    <row r="48" spans="1:19" ht="16.5" customHeight="1" x14ac:dyDescent="0.25">
      <c r="A48" s="92" t="s">
        <v>279</v>
      </c>
      <c r="B48" s="273" t="s">
        <v>280</v>
      </c>
      <c r="C48" s="273"/>
      <c r="D48" s="273"/>
      <c r="E48" s="274"/>
      <c r="F48" s="93"/>
      <c r="G48" s="112">
        <v>30</v>
      </c>
      <c r="H48" s="112">
        <v>2.2799999999999998</v>
      </c>
      <c r="I48" s="112">
        <v>0.24</v>
      </c>
      <c r="J48" s="112">
        <v>14.76</v>
      </c>
      <c r="K48" s="112">
        <v>70.2</v>
      </c>
      <c r="L48" s="112">
        <v>3.3000000000000002E-2</v>
      </c>
      <c r="M48" s="112">
        <v>0</v>
      </c>
      <c r="N48" s="112">
        <v>0</v>
      </c>
      <c r="O48" s="112">
        <v>0.33</v>
      </c>
      <c r="P48" s="112">
        <v>6</v>
      </c>
      <c r="Q48" s="112">
        <v>19.5</v>
      </c>
      <c r="R48" s="112">
        <v>4.2</v>
      </c>
      <c r="S48" s="113">
        <v>0.33</v>
      </c>
    </row>
    <row r="49" spans="1:19" ht="16.5" customHeight="1" thickBot="1" x14ac:dyDescent="0.3">
      <c r="A49" s="92" t="s">
        <v>281</v>
      </c>
      <c r="B49" s="273" t="s">
        <v>282</v>
      </c>
      <c r="C49" s="273"/>
      <c r="D49" s="273"/>
      <c r="E49" s="274"/>
      <c r="F49" s="93"/>
      <c r="G49" s="112">
        <v>20</v>
      </c>
      <c r="H49" s="112">
        <v>1.36</v>
      </c>
      <c r="I49" s="112">
        <v>0.26</v>
      </c>
      <c r="J49" s="112">
        <v>7.96</v>
      </c>
      <c r="K49" s="112">
        <v>39.6</v>
      </c>
      <c r="L49" s="112">
        <v>3.5999999999999997E-2</v>
      </c>
      <c r="M49" s="112">
        <v>0</v>
      </c>
      <c r="N49" s="112">
        <v>0</v>
      </c>
      <c r="O49" s="112">
        <v>0.28000000000000003</v>
      </c>
      <c r="P49" s="112">
        <v>9.4</v>
      </c>
      <c r="Q49" s="112">
        <v>31.4</v>
      </c>
      <c r="R49" s="112">
        <v>9.4</v>
      </c>
      <c r="S49" s="113">
        <v>0.78</v>
      </c>
    </row>
    <row r="50" spans="1:19" ht="0.75" hidden="1" customHeight="1" x14ac:dyDescent="0.25">
      <c r="A50" s="110"/>
      <c r="B50" s="273"/>
      <c r="C50" s="273"/>
      <c r="D50" s="273"/>
      <c r="E50" s="274"/>
      <c r="F50" s="93"/>
      <c r="G50" s="95" t="s">
        <v>57</v>
      </c>
      <c r="H50" s="95" t="s">
        <v>20</v>
      </c>
      <c r="I50" s="95" t="s">
        <v>58</v>
      </c>
      <c r="J50" s="95" t="s">
        <v>44</v>
      </c>
      <c r="K50" s="95" t="s">
        <v>59</v>
      </c>
      <c r="L50" s="95" t="s">
        <v>60</v>
      </c>
      <c r="M50" s="95" t="s">
        <v>54</v>
      </c>
      <c r="N50" s="95" t="s">
        <v>61</v>
      </c>
      <c r="O50" s="95" t="s">
        <v>49</v>
      </c>
      <c r="P50" s="95" t="s">
        <v>33</v>
      </c>
      <c r="Q50" s="95" t="s">
        <v>62</v>
      </c>
      <c r="R50" s="95" t="s">
        <v>63</v>
      </c>
      <c r="S50" s="96" t="s">
        <v>21</v>
      </c>
    </row>
    <row r="51" spans="1:19" ht="0.75" hidden="1" customHeight="1" thickBot="1" x14ac:dyDescent="0.3">
      <c r="A51" s="110"/>
      <c r="B51" s="273"/>
      <c r="C51" s="273"/>
      <c r="D51" s="273"/>
      <c r="E51" s="274"/>
      <c r="F51" s="93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6"/>
    </row>
    <row r="52" spans="1:19" ht="3.75" hidden="1" customHeight="1" thickBot="1" x14ac:dyDescent="0.3">
      <c r="A52" s="97"/>
      <c r="B52" s="275"/>
      <c r="C52" s="275"/>
      <c r="D52" s="275"/>
      <c r="E52" s="276"/>
      <c r="F52" s="98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1"/>
    </row>
    <row r="53" spans="1:19" ht="18.75" customHeight="1" thickBot="1" x14ac:dyDescent="0.3">
      <c r="A53" s="290" t="s">
        <v>176</v>
      </c>
      <c r="B53" s="279"/>
      <c r="C53" s="279"/>
      <c r="D53" s="279"/>
      <c r="E53" s="280"/>
      <c r="F53" s="103"/>
      <c r="G53" s="104">
        <f>G42+G43+G45+G46+G47+G48+G49</f>
        <v>750</v>
      </c>
      <c r="H53" s="104">
        <f>H42+H43+H45+H46+H47+H48+H49</f>
        <v>29.75</v>
      </c>
      <c r="I53" s="104">
        <f>I42+I43+I45+I46+I47+I49</f>
        <v>27.360000000000003</v>
      </c>
      <c r="J53" s="104">
        <f>J42+J43+J45+J46+J47+J48+J49</f>
        <v>98.39</v>
      </c>
      <c r="K53" s="104">
        <f t="shared" ref="K53:R53" si="1">K42+K43+K45+K46+K47+K48+K49</f>
        <v>772.60000000000014</v>
      </c>
      <c r="L53" s="104">
        <f t="shared" si="1"/>
        <v>1.113</v>
      </c>
      <c r="M53" s="104">
        <f t="shared" si="1"/>
        <v>28.43</v>
      </c>
      <c r="N53" s="104">
        <f t="shared" si="1"/>
        <v>6.9999999999999993E-2</v>
      </c>
      <c r="O53" s="104">
        <f t="shared" si="1"/>
        <v>3.71</v>
      </c>
      <c r="P53" s="104">
        <f t="shared" si="1"/>
        <v>100.92999999999999</v>
      </c>
      <c r="Q53" s="104">
        <f t="shared" si="1"/>
        <v>445.45</v>
      </c>
      <c r="R53" s="104">
        <f t="shared" si="1"/>
        <v>166.23999999999998</v>
      </c>
      <c r="S53" s="105">
        <f>S42+S43+S45+S46+S47+S49</f>
        <v>7.5900000000000007</v>
      </c>
    </row>
    <row r="54" spans="1:19" ht="3.75" hidden="1" customHeight="1" thickBot="1" x14ac:dyDescent="0.3">
      <c r="A54" s="114"/>
      <c r="B54" s="284"/>
      <c r="C54" s="284"/>
      <c r="D54" s="284"/>
      <c r="E54" s="285"/>
      <c r="F54" s="115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8"/>
    </row>
    <row r="55" spans="1:19" ht="15.75" hidden="1" customHeight="1" thickBot="1" x14ac:dyDescent="0.3">
      <c r="A55" s="241"/>
      <c r="B55" s="286"/>
      <c r="C55" s="286"/>
      <c r="D55" s="286"/>
      <c r="E55" s="287"/>
      <c r="F55" s="242"/>
      <c r="G55" s="243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5"/>
    </row>
    <row r="56" spans="1:19" ht="12" hidden="1" customHeight="1" thickBot="1" x14ac:dyDescent="0.3">
      <c r="A56" s="175"/>
      <c r="B56" s="277"/>
      <c r="C56" s="277"/>
      <c r="D56" s="277"/>
      <c r="E56" s="278"/>
      <c r="F56" s="13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</row>
    <row r="57" spans="1:19" ht="12" hidden="1" customHeight="1" thickBot="1" x14ac:dyDescent="0.3">
      <c r="A57" s="175"/>
      <c r="B57" s="277"/>
      <c r="C57" s="277"/>
      <c r="D57" s="277"/>
      <c r="E57" s="278"/>
      <c r="F57" s="13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</row>
    <row r="58" spans="1:19" ht="12" hidden="1" customHeight="1" thickBot="1" x14ac:dyDescent="0.3">
      <c r="A58" s="175"/>
      <c r="B58" s="277"/>
      <c r="C58" s="277"/>
      <c r="D58" s="278"/>
      <c r="E58" s="278"/>
      <c r="F58" s="13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</row>
    <row r="59" spans="1:19" ht="15" hidden="1" customHeight="1" x14ac:dyDescent="0.25">
      <c r="A59" s="175"/>
      <c r="B59" s="277"/>
      <c r="C59" s="277"/>
      <c r="D59" s="277"/>
      <c r="E59" s="278"/>
      <c r="F59" s="132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</row>
    <row r="60" spans="1:19" hidden="1" x14ac:dyDescent="0.25">
      <c r="A60" s="175"/>
      <c r="B60" s="277"/>
      <c r="C60" s="277"/>
      <c r="D60" s="277"/>
      <c r="E60" s="278"/>
      <c r="F60" s="132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</row>
    <row r="61" spans="1:19" hidden="1" x14ac:dyDescent="0.25">
      <c r="A61" s="175"/>
      <c r="B61" s="277"/>
      <c r="C61" s="277"/>
      <c r="D61" s="277"/>
      <c r="E61" s="278"/>
      <c r="F61" s="132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</row>
    <row r="62" spans="1:19" ht="13.5" hidden="1" customHeight="1" thickBot="1" x14ac:dyDescent="0.3">
      <c r="A62" s="175"/>
      <c r="B62" s="277"/>
      <c r="C62" s="277"/>
      <c r="D62" s="277"/>
      <c r="E62" s="278"/>
      <c r="F62" s="132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</row>
    <row r="63" spans="1:19" ht="12.75" hidden="1" customHeight="1" thickBot="1" x14ac:dyDescent="0.3">
      <c r="A63" s="175"/>
      <c r="B63" s="277"/>
      <c r="C63" s="277"/>
      <c r="D63" s="277"/>
      <c r="E63" s="278"/>
      <c r="F63" s="13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</row>
    <row r="64" spans="1:19" ht="12.75" hidden="1" customHeight="1" thickBot="1" x14ac:dyDescent="0.3">
      <c r="A64" s="175"/>
      <c r="B64" s="277"/>
      <c r="C64" s="277"/>
      <c r="D64" s="277"/>
      <c r="E64" s="278"/>
      <c r="F64" s="132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</row>
    <row r="65" spans="1:19" ht="12.75" hidden="1" customHeight="1" thickBot="1" x14ac:dyDescent="0.3">
      <c r="A65" s="176"/>
      <c r="B65" s="277"/>
      <c r="C65" s="277"/>
      <c r="D65" s="277"/>
      <c r="E65" s="278"/>
      <c r="F65" s="132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</row>
    <row r="66" spans="1:19" ht="15.75" hidden="1" customHeight="1" thickBot="1" x14ac:dyDescent="0.3">
      <c r="A66" s="176"/>
      <c r="B66" s="277"/>
      <c r="C66" s="277"/>
      <c r="D66" s="277"/>
      <c r="E66" s="278"/>
      <c r="F66" s="132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</row>
    <row r="67" spans="1:19" ht="0.75" hidden="1" customHeight="1" thickBot="1" x14ac:dyDescent="0.3">
      <c r="A67" s="125"/>
      <c r="B67" s="288"/>
      <c r="C67" s="288"/>
      <c r="D67" s="288"/>
      <c r="E67" s="285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</row>
    <row r="68" spans="1:19" ht="31.5" customHeight="1" thickBot="1" x14ac:dyDescent="0.3">
      <c r="A68" s="127"/>
      <c r="B68" s="289"/>
      <c r="C68" s="289"/>
      <c r="D68" s="289"/>
      <c r="E68" s="280"/>
      <c r="F68" s="128"/>
      <c r="G68" s="263" t="s">
        <v>173</v>
      </c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9"/>
    </row>
    <row r="69" spans="1:19" ht="17.25" customHeight="1" x14ac:dyDescent="0.25">
      <c r="A69" s="86" t="s">
        <v>106</v>
      </c>
      <c r="B69" s="271" t="s">
        <v>218</v>
      </c>
      <c r="C69" s="271"/>
      <c r="D69" s="271"/>
      <c r="E69" s="272"/>
      <c r="F69" s="87"/>
      <c r="G69" s="89">
        <v>200</v>
      </c>
      <c r="H69" s="89">
        <v>2.8</v>
      </c>
      <c r="I69" s="89">
        <v>2.5</v>
      </c>
      <c r="J69" s="89">
        <v>11.4</v>
      </c>
      <c r="K69" s="89">
        <v>79</v>
      </c>
      <c r="L69" s="89">
        <v>0.08</v>
      </c>
      <c r="M69" s="89">
        <v>1.4</v>
      </c>
      <c r="N69" s="89">
        <v>0.04</v>
      </c>
      <c r="O69" s="89">
        <v>2.39</v>
      </c>
      <c r="P69" s="89">
        <v>240.01</v>
      </c>
      <c r="Q69" s="89">
        <v>180.01</v>
      </c>
      <c r="R69" s="89">
        <v>28</v>
      </c>
      <c r="S69" s="224">
        <v>0.2</v>
      </c>
    </row>
    <row r="70" spans="1:19" ht="18.75" customHeight="1" thickBot="1" x14ac:dyDescent="0.3">
      <c r="A70" s="92" t="s">
        <v>219</v>
      </c>
      <c r="B70" s="273" t="s">
        <v>220</v>
      </c>
      <c r="C70" s="273"/>
      <c r="D70" s="273"/>
      <c r="E70" s="274"/>
      <c r="F70" s="93"/>
      <c r="G70" s="112">
        <v>90</v>
      </c>
      <c r="H70" s="112">
        <v>3.75</v>
      </c>
      <c r="I70" s="112">
        <v>4.2</v>
      </c>
      <c r="J70" s="112">
        <v>31.8</v>
      </c>
      <c r="K70" s="112">
        <v>180</v>
      </c>
      <c r="L70" s="112">
        <v>4.4999999999999998E-2</v>
      </c>
      <c r="M70" s="112">
        <v>0.9</v>
      </c>
      <c r="N70" s="112">
        <v>26.82</v>
      </c>
      <c r="O70" s="112">
        <v>0.6</v>
      </c>
      <c r="P70" s="112">
        <v>16.38</v>
      </c>
      <c r="Q70" s="112">
        <v>36.15</v>
      </c>
      <c r="R70" s="112">
        <v>9</v>
      </c>
      <c r="S70" s="113">
        <v>1.44</v>
      </c>
    </row>
    <row r="71" spans="1:19" ht="13.5" hidden="1" customHeight="1" x14ac:dyDescent="0.25">
      <c r="A71" s="92"/>
      <c r="B71" s="93"/>
      <c r="C71" s="93"/>
      <c r="D71" s="93"/>
      <c r="E71" s="95"/>
      <c r="F71" s="93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6"/>
    </row>
    <row r="72" spans="1:19" ht="0.75" hidden="1" customHeight="1" thickBot="1" x14ac:dyDescent="0.3">
      <c r="A72" s="92"/>
      <c r="B72" s="93"/>
      <c r="C72" s="93"/>
      <c r="D72" s="93"/>
      <c r="E72" s="95"/>
      <c r="F72" s="93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6"/>
    </row>
    <row r="73" spans="1:19" hidden="1" x14ac:dyDescent="0.25">
      <c r="A73" s="92"/>
      <c r="B73" s="93"/>
      <c r="C73" s="93"/>
      <c r="D73" s="93"/>
      <c r="E73" s="95"/>
      <c r="F73" s="93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6"/>
    </row>
    <row r="74" spans="1:19" hidden="1" x14ac:dyDescent="0.25">
      <c r="A74" s="92"/>
      <c r="B74" s="93"/>
      <c r="C74" s="93"/>
      <c r="D74" s="93"/>
      <c r="E74" s="95"/>
      <c r="F74" s="93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6"/>
    </row>
    <row r="75" spans="1:19" hidden="1" x14ac:dyDescent="0.25">
      <c r="A75" s="119"/>
      <c r="B75" s="98"/>
      <c r="C75" s="98"/>
      <c r="D75" s="98"/>
      <c r="E75" s="100"/>
      <c r="F75" s="98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1"/>
    </row>
    <row r="76" spans="1:19" hidden="1" x14ac:dyDescent="0.25">
      <c r="A76" s="119"/>
      <c r="B76" s="98"/>
      <c r="C76" s="98"/>
      <c r="D76" s="98"/>
      <c r="E76" s="100"/>
      <c r="F76" s="98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1"/>
    </row>
    <row r="77" spans="1:19" hidden="1" x14ac:dyDescent="0.25">
      <c r="A77" s="119"/>
      <c r="B77" s="98"/>
      <c r="C77" s="98"/>
      <c r="D77" s="98"/>
      <c r="E77" s="100"/>
      <c r="F77" s="98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1"/>
    </row>
    <row r="78" spans="1:19" ht="15.75" hidden="1" thickBot="1" x14ac:dyDescent="0.3">
      <c r="A78" s="97"/>
      <c r="B78" s="98"/>
      <c r="C78" s="98"/>
      <c r="D78" s="98"/>
      <c r="E78" s="100"/>
      <c r="F78" s="98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1"/>
    </row>
    <row r="79" spans="1:19" ht="21" customHeight="1" thickBot="1" x14ac:dyDescent="0.3">
      <c r="A79" s="291" t="s">
        <v>177</v>
      </c>
      <c r="B79" s="242"/>
      <c r="C79" s="242"/>
      <c r="D79" s="242"/>
      <c r="E79" s="244"/>
      <c r="F79" s="267"/>
      <c r="G79" s="268">
        <f>G69+G70+G71+G75+G76+G78</f>
        <v>290</v>
      </c>
      <c r="H79" s="268">
        <f t="shared" ref="H79:S79" si="2">H69+H70+H71+H75+H76+H77+H78</f>
        <v>6.55</v>
      </c>
      <c r="I79" s="268">
        <f t="shared" si="2"/>
        <v>6.7</v>
      </c>
      <c r="J79" s="268">
        <f t="shared" si="2"/>
        <v>43.2</v>
      </c>
      <c r="K79" s="268">
        <f t="shared" si="2"/>
        <v>259</v>
      </c>
      <c r="L79" s="268">
        <f t="shared" si="2"/>
        <v>0.125</v>
      </c>
      <c r="M79" s="268">
        <f t="shared" si="2"/>
        <v>2.2999999999999998</v>
      </c>
      <c r="N79" s="268">
        <f t="shared" si="2"/>
        <v>26.86</v>
      </c>
      <c r="O79" s="268">
        <f t="shared" si="2"/>
        <v>2.99</v>
      </c>
      <c r="P79" s="268">
        <f t="shared" si="2"/>
        <v>256.39</v>
      </c>
      <c r="Q79" s="268">
        <f t="shared" si="2"/>
        <v>216.16</v>
      </c>
      <c r="R79" s="268">
        <f t="shared" si="2"/>
        <v>37</v>
      </c>
      <c r="S79" s="269">
        <f t="shared" si="2"/>
        <v>1.64</v>
      </c>
    </row>
    <row r="80" spans="1:19" ht="30.75" customHeight="1" thickBot="1" x14ac:dyDescent="0.3">
      <c r="A80" s="386" t="s">
        <v>174</v>
      </c>
      <c r="B80" s="387"/>
      <c r="C80" s="387"/>
      <c r="D80" s="270"/>
      <c r="E80" s="270"/>
      <c r="F80" s="270"/>
      <c r="G80" s="379">
        <f t="shared" ref="G80:S80" si="3">G22+G53+G79</f>
        <v>1540</v>
      </c>
      <c r="H80" s="379">
        <f t="shared" si="3"/>
        <v>53.179999999999993</v>
      </c>
      <c r="I80" s="379">
        <f t="shared" si="3"/>
        <v>62.990000000000009</v>
      </c>
      <c r="J80" s="379">
        <f t="shared" si="3"/>
        <v>188.14999999999998</v>
      </c>
      <c r="K80" s="379">
        <f t="shared" si="3"/>
        <v>1544.7200000000003</v>
      </c>
      <c r="L80" s="379">
        <f t="shared" si="3"/>
        <v>1.4159999999999999</v>
      </c>
      <c r="M80" s="379">
        <f t="shared" si="3"/>
        <v>41.289999999999992</v>
      </c>
      <c r="N80" s="379">
        <f t="shared" si="3"/>
        <v>27.28</v>
      </c>
      <c r="O80" s="379">
        <f t="shared" si="3"/>
        <v>9.98</v>
      </c>
      <c r="P80" s="379">
        <f t="shared" si="3"/>
        <v>518.27</v>
      </c>
      <c r="Q80" s="379">
        <f t="shared" si="3"/>
        <v>956.15</v>
      </c>
      <c r="R80" s="379">
        <f t="shared" si="3"/>
        <v>245.97999999999996</v>
      </c>
      <c r="S80" s="380">
        <f t="shared" si="3"/>
        <v>15.150000000000002</v>
      </c>
    </row>
    <row r="81" spans="1:19" ht="0.75" hidden="1" customHeight="1" thickBot="1" x14ac:dyDescent="0.3">
      <c r="A81" s="392"/>
      <c r="B81" s="372"/>
      <c r="C81" s="372"/>
      <c r="D81" s="265"/>
      <c r="E81" s="264"/>
      <c r="F81" s="264"/>
      <c r="G81" s="265"/>
      <c r="H81" s="265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6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10 пятн.</vt:lpstr>
      <vt:lpstr>День 9 четв.</vt:lpstr>
      <vt:lpstr>День 8 среда</vt:lpstr>
      <vt:lpstr>День 7 вторн.</vt:lpstr>
      <vt:lpstr>День 6 пон.</vt:lpstr>
      <vt:lpstr>День 5 пятн.</vt:lpstr>
      <vt:lpstr>День 4 четв.</vt:lpstr>
      <vt:lpstr>День 3 среда</vt:lpstr>
      <vt:lpstr>День 2 вторн.</vt:lpstr>
      <vt:lpstr>День 1 понед.</vt:lpstr>
      <vt:lpstr>Итого за 10 дней 7-11 л.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2024-10-18T02:54:34Z</dcterms:modified>
</cp:coreProperties>
</file>